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5200" windowHeight="13140"/>
  </bookViews>
  <sheets>
    <sheet name="Erfolgsdaten" sheetId="2" r:id="rId1"/>
    <sheet name="Bilanzdaten" sheetId="3" r:id="rId2"/>
    <sheet name="Investitionen" sheetId="4" r:id="rId3"/>
    <sheet name="Personaldaten" sheetId="5" state="hidden" r:id="rId4"/>
    <sheet name="Leistungsdaten" sheetId="6" state="hidden" r:id="rId5"/>
  </sheets>
  <definedNames>
    <definedName name="A">#REF!</definedName>
    <definedName name="DBSET_aktiv">#REF!</definedName>
    <definedName name="_xlnm.Print_Area" localSheetId="1">Bilanzdaten!$A$1:$L$90</definedName>
    <definedName name="_xlnm.Print_Area" localSheetId="2">Investitionen!$A$1:$K$30</definedName>
    <definedName name="_xlnm.Print_Area" localSheetId="4">Leistungsdaten!$A$1:$K$21</definedName>
    <definedName name="_xlnm.Print_Area" localSheetId="3">Personaldaten!$A$1:$K$89</definedName>
    <definedName name="_xlnm.Print_Titles" localSheetId="1">Bilanzdaten!$1:$8</definedName>
    <definedName name="_xlnm.Print_Titles" localSheetId="0">Erfolgsdaten!$1:$8</definedName>
    <definedName name="_xlnm.Print_Titles" localSheetId="2">Investitionen!$1:$8</definedName>
    <definedName name="_xlnm.Print_Titles" localSheetId="4">Leistungsdaten!$1:$8</definedName>
    <definedName name="_xlnm.Print_Titles" localSheetId="3">Personaldaten!$1:$8</definedName>
    <definedName name="Z_4A9B1884_88AE_11D4_AAB1_0050DA419295_.wvu.PrintArea" localSheetId="1" hidden="1">Bilanzdaten!$A$1:$L$45</definedName>
    <definedName name="Z_4A9B1884_88AE_11D4_AAB1_0050DA419295_.wvu.PrintArea" localSheetId="0" hidden="1">Erfolgsdaten!$A$1:$M$9</definedName>
    <definedName name="Z_4A9B1884_88AE_11D4_AAB1_0050DA419295_.wvu.PrintArea" localSheetId="2" hidden="1">Investitionen!$A$1:$K$30</definedName>
    <definedName name="Z_4A9B1884_88AE_11D4_AAB1_0050DA419295_.wvu.PrintArea" localSheetId="4" hidden="1">Leistungsdaten!$A$1:$K$21</definedName>
    <definedName name="Z_4A9B1884_88AE_11D4_AAB1_0050DA419295_.wvu.PrintArea" localSheetId="3" hidden="1">Personaldaten!$A$1:$K$51</definedName>
    <definedName name="Z_4A9B1884_88AE_11D4_AAB1_0050DA419295_.wvu.PrintTitles" localSheetId="1" hidden="1">Bilanzdaten!$A:$L,Bilanzdaten!$1:$8</definedName>
    <definedName name="Z_4A9B1884_88AE_11D4_AAB1_0050DA419295_.wvu.PrintTitles" localSheetId="0" hidden="1">Erfolgsdaten!$A:$M,Erfolgsdaten!$1:$8</definedName>
    <definedName name="Z_4A9B1884_88AE_11D4_AAB1_0050DA419295_.wvu.PrintTitles" localSheetId="2" hidden="1">Investitionen!$A:$K,Investitionen!$1:$8</definedName>
    <definedName name="Z_4A9B1884_88AE_11D4_AAB1_0050DA419295_.wvu.PrintTitles" localSheetId="4" hidden="1">Leistungsdaten!$A:$K,Leistungsdaten!$1:$8</definedName>
    <definedName name="Z_4A9B1884_88AE_11D4_AAB1_0050DA419295_.wvu.PrintTitles" localSheetId="3" hidden="1">Personaldaten!$A:$K,Personaldaten!$1:$8</definedName>
  </definedNames>
  <calcPr calcId="162913"/>
</workbook>
</file>

<file path=xl/calcChain.xml><?xml version="1.0" encoding="utf-8"?>
<calcChain xmlns="http://schemas.openxmlformats.org/spreadsheetml/2006/main">
  <c r="I16" i="4" l="1"/>
  <c r="I11" i="4"/>
  <c r="D11" i="4"/>
  <c r="J49" i="2" l="1"/>
  <c r="I4" i="3"/>
  <c r="I11" i="3"/>
  <c r="I24" i="3"/>
  <c r="I23" i="3" s="1"/>
  <c r="E12" i="3"/>
  <c r="E14" i="3"/>
  <c r="I20" i="3" l="1"/>
  <c r="I15" i="3" s="1"/>
  <c r="I10" i="3" s="1"/>
  <c r="I14" i="5"/>
  <c r="D14" i="5"/>
  <c r="E12" i="6" l="1"/>
  <c r="E11" i="6"/>
  <c r="E10" i="6"/>
  <c r="E31" i="5"/>
  <c r="E30" i="5"/>
  <c r="E29" i="5"/>
  <c r="E28" i="5"/>
  <c r="E25" i="5"/>
  <c r="E24" i="5"/>
  <c r="E23" i="5"/>
  <c r="E22" i="5"/>
  <c r="E21" i="5"/>
  <c r="E20" i="5"/>
  <c r="E19" i="5"/>
  <c r="E18" i="5"/>
  <c r="E15" i="5"/>
  <c r="E14" i="5"/>
  <c r="E13" i="5"/>
  <c r="E12" i="5"/>
  <c r="E11" i="5"/>
  <c r="E10" i="5"/>
  <c r="E73" i="2" l="1"/>
  <c r="E72" i="2"/>
  <c r="E69" i="2"/>
  <c r="E67" i="2"/>
  <c r="E62" i="2"/>
  <c r="E61" i="2"/>
  <c r="E60" i="2"/>
  <c r="E59" i="2"/>
  <c r="E58" i="2"/>
  <c r="E57" i="2"/>
  <c r="E56" i="2"/>
  <c r="E55" i="2"/>
  <c r="E53" i="2"/>
  <c r="E52" i="2"/>
  <c r="E51" i="2"/>
  <c r="E50" i="2"/>
  <c r="E46" i="2"/>
  <c r="E45" i="2"/>
  <c r="E44" i="2"/>
  <c r="E43" i="2"/>
  <c r="E42" i="2"/>
  <c r="E39" i="2"/>
  <c r="E38" i="2"/>
  <c r="E34" i="2"/>
  <c r="E33" i="2"/>
  <c r="E32" i="2"/>
  <c r="E31" i="2"/>
  <c r="E30" i="2"/>
  <c r="E29" i="2"/>
  <c r="E28" i="2"/>
  <c r="E27" i="2"/>
  <c r="E26" i="2"/>
  <c r="E24" i="2"/>
  <c r="E23" i="2"/>
  <c r="E22" i="2"/>
  <c r="E21" i="2"/>
  <c r="E18" i="2"/>
  <c r="E17" i="2"/>
  <c r="E11" i="2"/>
  <c r="E10" i="2" l="1"/>
  <c r="F10" i="2" s="1"/>
  <c r="E12" i="2"/>
  <c r="E40" i="2"/>
  <c r="E66" i="2"/>
  <c r="E75" i="2"/>
  <c r="E13" i="2"/>
  <c r="E20" i="2"/>
  <c r="E37" i="2"/>
  <c r="E65" i="2"/>
  <c r="E16" i="2"/>
  <c r="E47" i="2"/>
  <c r="E68" i="2"/>
  <c r="E31" i="3" l="1"/>
  <c r="A1" i="6" l="1"/>
  <c r="A1" i="5"/>
  <c r="K26" i="6" l="1"/>
  <c r="L26" i="6" s="1"/>
  <c r="F26" i="6"/>
  <c r="G26" i="6" s="1"/>
  <c r="K25" i="6"/>
  <c r="L25" i="6" s="1"/>
  <c r="F25" i="6"/>
  <c r="G25" i="6" s="1"/>
  <c r="K24" i="6"/>
  <c r="L24" i="6" s="1"/>
  <c r="F24" i="6"/>
  <c r="G24" i="6" s="1"/>
  <c r="K23" i="6"/>
  <c r="L23" i="6" s="1"/>
  <c r="F23" i="6"/>
  <c r="G23" i="6" s="1"/>
  <c r="K22" i="6"/>
  <c r="L22" i="6" s="1"/>
  <c r="F22" i="6"/>
  <c r="G22" i="6" s="1"/>
  <c r="K21" i="6"/>
  <c r="L21" i="6" s="1"/>
  <c r="F21" i="6"/>
  <c r="G21" i="6" s="1"/>
  <c r="K20" i="6"/>
  <c r="L20" i="6" s="1"/>
  <c r="F20" i="6"/>
  <c r="G20" i="6" s="1"/>
  <c r="K19" i="6"/>
  <c r="L19" i="6" s="1"/>
  <c r="F19" i="6"/>
  <c r="G19" i="6" s="1"/>
  <c r="K18" i="6"/>
  <c r="L18" i="6" s="1"/>
  <c r="F18" i="6"/>
  <c r="G18" i="6" s="1"/>
  <c r="K17" i="6"/>
  <c r="L17" i="6" s="1"/>
  <c r="F17" i="6"/>
  <c r="G17" i="6" s="1"/>
  <c r="K16" i="6"/>
  <c r="L16" i="6" s="1"/>
  <c r="F16" i="6"/>
  <c r="G16" i="6" s="1"/>
  <c r="K15" i="6"/>
  <c r="L15" i="6" s="1"/>
  <c r="F15" i="6"/>
  <c r="G15" i="6" s="1"/>
  <c r="K14" i="6"/>
  <c r="L14" i="6" s="1"/>
  <c r="F14" i="6"/>
  <c r="G14" i="6" s="1"/>
  <c r="K13" i="6"/>
  <c r="L13" i="6" s="1"/>
  <c r="F13" i="6"/>
  <c r="G13" i="6" s="1"/>
  <c r="J7" i="6"/>
  <c r="E7" i="6"/>
  <c r="J6" i="6"/>
  <c r="E6" i="6"/>
  <c r="J5" i="6"/>
  <c r="E5" i="6"/>
  <c r="J4" i="6"/>
  <c r="E4" i="6"/>
  <c r="K31" i="5"/>
  <c r="F30" i="5"/>
  <c r="K29" i="5"/>
  <c r="F28" i="5"/>
  <c r="K25" i="5"/>
  <c r="F24" i="5"/>
  <c r="K23" i="5"/>
  <c r="F22" i="5"/>
  <c r="K21" i="5"/>
  <c r="F20" i="5"/>
  <c r="K19" i="5"/>
  <c r="F18" i="5"/>
  <c r="K15" i="5"/>
  <c r="F14" i="5"/>
  <c r="K13" i="5"/>
  <c r="F12" i="5"/>
  <c r="K11" i="5"/>
  <c r="J7" i="5"/>
  <c r="E7" i="5"/>
  <c r="J6" i="5"/>
  <c r="E6" i="5"/>
  <c r="J5" i="5"/>
  <c r="E5" i="5"/>
  <c r="J4" i="5"/>
  <c r="E4" i="5"/>
  <c r="J16" i="4"/>
  <c r="J30" i="3"/>
  <c r="D16" i="4"/>
  <c r="J11" i="4"/>
  <c r="J13" i="3"/>
  <c r="J11" i="3" s="1"/>
  <c r="D11" i="3"/>
  <c r="J7" i="4"/>
  <c r="E7" i="4"/>
  <c r="J6" i="4"/>
  <c r="E6" i="4"/>
  <c r="J5" i="4"/>
  <c r="E5" i="4"/>
  <c r="J4" i="4"/>
  <c r="E4" i="4"/>
  <c r="L36" i="3"/>
  <c r="E36" i="3"/>
  <c r="F36" i="3" s="1"/>
  <c r="L34" i="3"/>
  <c r="L31" i="3"/>
  <c r="L27" i="3"/>
  <c r="L25" i="3"/>
  <c r="L19" i="3"/>
  <c r="L17" i="3"/>
  <c r="L14" i="3"/>
  <c r="L12" i="3"/>
  <c r="K7" i="3"/>
  <c r="E7" i="3"/>
  <c r="K6" i="3"/>
  <c r="E6" i="3"/>
  <c r="K5" i="3"/>
  <c r="E5" i="3"/>
  <c r="K4" i="3"/>
  <c r="E4" i="3"/>
  <c r="A1" i="3"/>
  <c r="A1" i="4" s="1"/>
  <c r="I74" i="2"/>
  <c r="D74" i="2"/>
  <c r="K73" i="2"/>
  <c r="F73" i="2"/>
  <c r="K72" i="2"/>
  <c r="K69" i="2"/>
  <c r="F69" i="2"/>
  <c r="K68" i="2"/>
  <c r="F68" i="2"/>
  <c r="K67" i="2"/>
  <c r="F67" i="2"/>
  <c r="K66" i="2"/>
  <c r="F66" i="2"/>
  <c r="K65" i="2"/>
  <c r="F65" i="2"/>
  <c r="K62" i="2"/>
  <c r="F62" i="2"/>
  <c r="K61" i="2"/>
  <c r="L61" i="2" s="1"/>
  <c r="F61" i="2"/>
  <c r="K60" i="2"/>
  <c r="F60" i="2"/>
  <c r="K59" i="2"/>
  <c r="F59" i="2"/>
  <c r="K58" i="2"/>
  <c r="F58" i="2"/>
  <c r="F57" i="2"/>
  <c r="K56" i="2"/>
  <c r="F55" i="2"/>
  <c r="I54" i="2"/>
  <c r="D54" i="2"/>
  <c r="F52" i="2"/>
  <c r="F50" i="2"/>
  <c r="I49" i="2"/>
  <c r="D49" i="2"/>
  <c r="F46" i="2"/>
  <c r="F44" i="2"/>
  <c r="F42" i="2"/>
  <c r="I41" i="2"/>
  <c r="D41" i="2"/>
  <c r="K40" i="2"/>
  <c r="K38" i="2"/>
  <c r="I36" i="2"/>
  <c r="D36" i="2"/>
  <c r="F33" i="2"/>
  <c r="K32" i="2"/>
  <c r="K30" i="2"/>
  <c r="K28" i="2"/>
  <c r="K26" i="2"/>
  <c r="J25" i="2"/>
  <c r="E25" i="2" s="1"/>
  <c r="I25" i="2"/>
  <c r="D25" i="2"/>
  <c r="K23" i="2"/>
  <c r="K21" i="2"/>
  <c r="I19" i="2"/>
  <c r="D19" i="2"/>
  <c r="F17" i="2"/>
  <c r="I15" i="2"/>
  <c r="D15" i="2"/>
  <c r="F13" i="2"/>
  <c r="F11" i="2"/>
  <c r="J7" i="2"/>
  <c r="E7" i="2"/>
  <c r="J6" i="2"/>
  <c r="E6" i="2"/>
  <c r="J5" i="2"/>
  <c r="E5" i="2"/>
  <c r="J4" i="2"/>
  <c r="E4" i="2"/>
  <c r="D14" i="2" l="1"/>
  <c r="D35" i="2" s="1"/>
  <c r="I48" i="2"/>
  <c r="D48" i="2"/>
  <c r="D63" i="2" s="1"/>
  <c r="I14" i="2"/>
  <c r="G36" i="3"/>
  <c r="A3" i="5"/>
  <c r="A3" i="6"/>
  <c r="A3" i="4"/>
  <c r="G68" i="2"/>
  <c r="K75" i="2"/>
  <c r="L75" i="2" s="1"/>
  <c r="K11" i="3"/>
  <c r="F14" i="3"/>
  <c r="G14" i="3" s="1"/>
  <c r="E17" i="3"/>
  <c r="F17" i="3" s="1"/>
  <c r="G17" i="3" s="1"/>
  <c r="E19" i="3"/>
  <c r="F19" i="3" s="1"/>
  <c r="G19" i="3" s="1"/>
  <c r="E25" i="3"/>
  <c r="F25" i="3" s="1"/>
  <c r="G25" i="3" s="1"/>
  <c r="E27" i="3"/>
  <c r="F27" i="3" s="1"/>
  <c r="G27" i="3" s="1"/>
  <c r="K16" i="4"/>
  <c r="L16" i="4" s="1"/>
  <c r="A3" i="3"/>
  <c r="F37" i="2"/>
  <c r="G37" i="2" s="1"/>
  <c r="K45" i="2"/>
  <c r="L45" i="2" s="1"/>
  <c r="K53" i="2"/>
  <c r="L53" i="2" s="1"/>
  <c r="K10" i="2"/>
  <c r="L10" i="2" s="1"/>
  <c r="G11" i="2"/>
  <c r="K12" i="2"/>
  <c r="L12" i="2" s="1"/>
  <c r="G13" i="2"/>
  <c r="K13" i="2"/>
  <c r="J15" i="2"/>
  <c r="E15" i="2" s="1"/>
  <c r="F16" i="2"/>
  <c r="G16" i="2" s="1"/>
  <c r="K16" i="2"/>
  <c r="L16" i="2" s="1"/>
  <c r="G17" i="2"/>
  <c r="K18" i="2"/>
  <c r="L18" i="2" s="1"/>
  <c r="F20" i="2"/>
  <c r="G20" i="2" s="1"/>
  <c r="L21" i="2"/>
  <c r="F22" i="2"/>
  <c r="G22" i="2" s="1"/>
  <c r="L23" i="2"/>
  <c r="F24" i="2"/>
  <c r="G24" i="2" s="1"/>
  <c r="K25" i="2"/>
  <c r="L25" i="2" s="1"/>
  <c r="L26" i="2"/>
  <c r="F27" i="2"/>
  <c r="G27" i="2" s="1"/>
  <c r="L28" i="2"/>
  <c r="F29" i="2"/>
  <c r="G29" i="2" s="1"/>
  <c r="L30" i="2"/>
  <c r="F31" i="2"/>
  <c r="G31" i="2" s="1"/>
  <c r="L32" i="2"/>
  <c r="K34" i="2"/>
  <c r="L34" i="2" s="1"/>
  <c r="K37" i="2"/>
  <c r="L37" i="2" s="1"/>
  <c r="F39" i="2"/>
  <c r="G39" i="2" s="1"/>
  <c r="K43" i="2"/>
  <c r="L43" i="2" s="1"/>
  <c r="K47" i="2"/>
  <c r="L47" i="2" s="1"/>
  <c r="K51" i="2"/>
  <c r="L51" i="2" s="1"/>
  <c r="G33" i="2"/>
  <c r="L38" i="2"/>
  <c r="L40" i="2"/>
  <c r="G42" i="2"/>
  <c r="G44" i="2"/>
  <c r="G46" i="2"/>
  <c r="G50" i="2"/>
  <c r="G52" i="2"/>
  <c r="L56" i="2"/>
  <c r="L58" i="2"/>
  <c r="L59" i="2"/>
  <c r="L62" i="2"/>
  <c r="G66" i="2"/>
  <c r="G67" i="2"/>
  <c r="L72" i="2"/>
  <c r="L73" i="2"/>
  <c r="L11" i="3"/>
  <c r="M11" i="3" s="1"/>
  <c r="M12" i="3"/>
  <c r="M14" i="3"/>
  <c r="M17" i="3"/>
  <c r="M19" i="3"/>
  <c r="M25" i="3"/>
  <c r="M27" i="3"/>
  <c r="E34" i="3"/>
  <c r="F34" i="3" s="1"/>
  <c r="K11" i="4"/>
  <c r="L11" i="4" s="1"/>
  <c r="F10" i="5"/>
  <c r="G10" i="5" s="1"/>
  <c r="L11" i="5"/>
  <c r="L13" i="5"/>
  <c r="L15" i="5"/>
  <c r="L19" i="5"/>
  <c r="L21" i="5"/>
  <c r="L23" i="5"/>
  <c r="L25" i="5"/>
  <c r="L29" i="5"/>
  <c r="L31" i="5"/>
  <c r="G55" i="2"/>
  <c r="G57" i="2"/>
  <c r="L60" i="2"/>
  <c r="G65" i="2"/>
  <c r="G69" i="2"/>
  <c r="J74" i="2"/>
  <c r="M31" i="3"/>
  <c r="M34" i="3"/>
  <c r="G12" i="5"/>
  <c r="G14" i="5"/>
  <c r="G18" i="5"/>
  <c r="G20" i="5"/>
  <c r="G22" i="5"/>
  <c r="G24" i="5"/>
  <c r="G28" i="5"/>
  <c r="G30" i="5"/>
  <c r="L13" i="2"/>
  <c r="G10" i="2"/>
  <c r="K11" i="2"/>
  <c r="L11" i="2" s="1"/>
  <c r="F12" i="2"/>
  <c r="G12" i="2" s="1"/>
  <c r="K17" i="2"/>
  <c r="L17" i="2" s="1"/>
  <c r="F18" i="2"/>
  <c r="G18" i="2" s="1"/>
  <c r="J19" i="2"/>
  <c r="K20" i="2"/>
  <c r="L20" i="2" s="1"/>
  <c r="F21" i="2"/>
  <c r="G21" i="2" s="1"/>
  <c r="K22" i="2"/>
  <c r="L22" i="2" s="1"/>
  <c r="F23" i="2"/>
  <c r="G23" i="2" s="1"/>
  <c r="F31" i="3"/>
  <c r="G31" i="3" s="1"/>
  <c r="K24" i="2"/>
  <c r="L24" i="2" s="1"/>
  <c r="F25" i="2"/>
  <c r="F26" i="2"/>
  <c r="G26" i="2" s="1"/>
  <c r="K27" i="2"/>
  <c r="L27" i="2" s="1"/>
  <c r="F28" i="2"/>
  <c r="G28" i="2" s="1"/>
  <c r="K29" i="2"/>
  <c r="L29" i="2" s="1"/>
  <c r="F30" i="2"/>
  <c r="G30" i="2" s="1"/>
  <c r="K31" i="2"/>
  <c r="L31" i="2" s="1"/>
  <c r="F32" i="2"/>
  <c r="G32" i="2" s="1"/>
  <c r="K33" i="2"/>
  <c r="L33" i="2" s="1"/>
  <c r="F34" i="2"/>
  <c r="G34" i="2" s="1"/>
  <c r="J36" i="2"/>
  <c r="E36" i="2" s="1"/>
  <c r="F38" i="2"/>
  <c r="G38" i="2" s="1"/>
  <c r="K39" i="2"/>
  <c r="L39" i="2" s="1"/>
  <c r="F40" i="2"/>
  <c r="G40" i="2" s="1"/>
  <c r="J41" i="2"/>
  <c r="K42" i="2"/>
  <c r="L42" i="2" s="1"/>
  <c r="F43" i="2"/>
  <c r="G43" i="2" s="1"/>
  <c r="K44" i="2"/>
  <c r="L44" i="2" s="1"/>
  <c r="F45" i="2"/>
  <c r="G45" i="2" s="1"/>
  <c r="K46" i="2"/>
  <c r="L46" i="2" s="1"/>
  <c r="F47" i="2"/>
  <c r="G47" i="2" s="1"/>
  <c r="K50" i="2"/>
  <c r="L50" i="2" s="1"/>
  <c r="F51" i="2"/>
  <c r="G51" i="2" s="1"/>
  <c r="K52" i="2"/>
  <c r="L52" i="2" s="1"/>
  <c r="F53" i="2"/>
  <c r="G53" i="2" s="1"/>
  <c r="J54" i="2"/>
  <c r="E54" i="2" s="1"/>
  <c r="K55" i="2"/>
  <c r="L55" i="2" s="1"/>
  <c r="F56" i="2"/>
  <c r="G56" i="2" s="1"/>
  <c r="K57" i="2"/>
  <c r="L57" i="2" s="1"/>
  <c r="G58" i="2"/>
  <c r="G59" i="2"/>
  <c r="G60" i="2"/>
  <c r="G61" i="2"/>
  <c r="G62" i="2"/>
  <c r="I63" i="2"/>
  <c r="L65" i="2"/>
  <c r="L66" i="2"/>
  <c r="L67" i="2"/>
  <c r="L68" i="2"/>
  <c r="L69" i="2"/>
  <c r="G73" i="2"/>
  <c r="K74" i="2"/>
  <c r="L74" i="2" s="1"/>
  <c r="F75" i="2"/>
  <c r="G75" i="2" s="1"/>
  <c r="F72" i="2"/>
  <c r="G72" i="2" s="1"/>
  <c r="F12" i="3"/>
  <c r="G12" i="3" s="1"/>
  <c r="L13" i="3"/>
  <c r="M13" i="3" s="1"/>
  <c r="E16" i="3"/>
  <c r="L16" i="3"/>
  <c r="M16" i="3" s="1"/>
  <c r="E18" i="3"/>
  <c r="L18" i="3"/>
  <c r="M18" i="3" s="1"/>
  <c r="E21" i="3"/>
  <c r="L21" i="3"/>
  <c r="M21" i="3" s="1"/>
  <c r="E26" i="3"/>
  <c r="L26" i="3"/>
  <c r="M26" i="3" s="1"/>
  <c r="E28" i="3"/>
  <c r="L28" i="3"/>
  <c r="M28" i="3" s="1"/>
  <c r="L30" i="3"/>
  <c r="M30" i="3" s="1"/>
  <c r="E32" i="3"/>
  <c r="L32" i="3"/>
  <c r="M32" i="3" s="1"/>
  <c r="L33" i="3"/>
  <c r="M33" i="3" s="1"/>
  <c r="E33" i="3"/>
  <c r="M36" i="3"/>
  <c r="L35" i="3"/>
  <c r="M35" i="3" s="1"/>
  <c r="E35" i="3"/>
  <c r="E11" i="4"/>
  <c r="E13" i="3" s="1"/>
  <c r="F12" i="4"/>
  <c r="G12" i="4" s="1"/>
  <c r="K12" i="4"/>
  <c r="L12" i="4" s="1"/>
  <c r="F13" i="4"/>
  <c r="G13" i="4" s="1"/>
  <c r="K13" i="4"/>
  <c r="L13" i="4" s="1"/>
  <c r="E16" i="4"/>
  <c r="E30" i="3" s="1"/>
  <c r="F17" i="4"/>
  <c r="G17" i="4" s="1"/>
  <c r="K17" i="4"/>
  <c r="L17" i="4" s="1"/>
  <c r="F18" i="4"/>
  <c r="G18" i="4" s="1"/>
  <c r="K18" i="4"/>
  <c r="L18" i="4" s="1"/>
  <c r="F19" i="4"/>
  <c r="G19" i="4" s="1"/>
  <c r="K19" i="4"/>
  <c r="L19" i="4" s="1"/>
  <c r="K10" i="5"/>
  <c r="L10" i="5" s="1"/>
  <c r="F11" i="5"/>
  <c r="G11" i="5" s="1"/>
  <c r="K12" i="5"/>
  <c r="L12" i="5" s="1"/>
  <c r="F13" i="5"/>
  <c r="G13" i="5" s="1"/>
  <c r="K14" i="5"/>
  <c r="L14" i="5" s="1"/>
  <c r="F15" i="5"/>
  <c r="G15" i="5" s="1"/>
  <c r="K18" i="5"/>
  <c r="L18" i="5" s="1"/>
  <c r="F19" i="5"/>
  <c r="G19" i="5" s="1"/>
  <c r="K20" i="5"/>
  <c r="L20" i="5" s="1"/>
  <c r="F21" i="5"/>
  <c r="G21" i="5" s="1"/>
  <c r="K22" i="5"/>
  <c r="L22" i="5" s="1"/>
  <c r="F23" i="5"/>
  <c r="G23" i="5" s="1"/>
  <c r="K24" i="5"/>
  <c r="L24" i="5" s="1"/>
  <c r="F25" i="5"/>
  <c r="G25" i="5" s="1"/>
  <c r="K28" i="5"/>
  <c r="L28" i="5" s="1"/>
  <c r="F29" i="5"/>
  <c r="G29" i="5" s="1"/>
  <c r="K30" i="5"/>
  <c r="L30" i="5" s="1"/>
  <c r="F31" i="5"/>
  <c r="G31" i="5" s="1"/>
  <c r="K10" i="6"/>
  <c r="L10" i="6" s="1"/>
  <c r="K11" i="6"/>
  <c r="L11" i="6" s="1"/>
  <c r="K12" i="6"/>
  <c r="L12" i="6" s="1"/>
  <c r="D70" i="2" l="1"/>
  <c r="D77" i="2" s="1"/>
  <c r="E41" i="2"/>
  <c r="E49" i="2"/>
  <c r="F49" i="2" s="1"/>
  <c r="G49" i="2" s="1"/>
  <c r="E19" i="2"/>
  <c r="F19" i="2" s="1"/>
  <c r="G19" i="2" s="1"/>
  <c r="E74" i="2"/>
  <c r="F74" i="2" s="1"/>
  <c r="G74" i="2" s="1"/>
  <c r="K54" i="2"/>
  <c r="L54" i="2" s="1"/>
  <c r="K36" i="2"/>
  <c r="L36" i="2" s="1"/>
  <c r="F36" i="2"/>
  <c r="G36" i="2" s="1"/>
  <c r="J14" i="2"/>
  <c r="F54" i="2"/>
  <c r="G54" i="2" s="1"/>
  <c r="G34" i="3"/>
  <c r="K19" i="2"/>
  <c r="L19" i="2" s="1"/>
  <c r="F16" i="4"/>
  <c r="G16" i="4" s="1"/>
  <c r="G25" i="2"/>
  <c r="K41" i="2"/>
  <c r="L41" i="2" s="1"/>
  <c r="K15" i="2"/>
  <c r="L15" i="2" s="1"/>
  <c r="F28" i="3"/>
  <c r="G28" i="3" s="1"/>
  <c r="F12" i="6"/>
  <c r="G12" i="6" s="1"/>
  <c r="F11" i="6"/>
  <c r="G11" i="6" s="1"/>
  <c r="F10" i="6"/>
  <c r="G10" i="6" s="1"/>
  <c r="F30" i="3"/>
  <c r="G30" i="3" s="1"/>
  <c r="F13" i="3"/>
  <c r="G13" i="3" s="1"/>
  <c r="F35" i="3"/>
  <c r="G35" i="3" s="1"/>
  <c r="F11" i="4"/>
  <c r="G11" i="4" s="1"/>
  <c r="F32" i="3"/>
  <c r="G32" i="3" s="1"/>
  <c r="F26" i="3"/>
  <c r="G26" i="3" s="1"/>
  <c r="F21" i="3"/>
  <c r="G21" i="3" s="1"/>
  <c r="F16" i="3"/>
  <c r="G16" i="3" s="1"/>
  <c r="E11" i="3"/>
  <c r="J48" i="2"/>
  <c r="K49" i="2"/>
  <c r="L49" i="2" s="1"/>
  <c r="F15" i="2"/>
  <c r="G15" i="2" s="1"/>
  <c r="F33" i="3"/>
  <c r="G33" i="3" s="1"/>
  <c r="F18" i="3"/>
  <c r="G18" i="3" s="1"/>
  <c r="I35" i="2"/>
  <c r="E48" i="2" l="1"/>
  <c r="K14" i="2"/>
  <c r="L14" i="2" s="1"/>
  <c r="E14" i="2"/>
  <c r="F41" i="2"/>
  <c r="G41" i="2" s="1"/>
  <c r="J35" i="2"/>
  <c r="E35" i="2" s="1"/>
  <c r="I70" i="2"/>
  <c r="F11" i="3"/>
  <c r="G11" i="3" s="1"/>
  <c r="D29" i="3"/>
  <c r="D23" i="3" s="1"/>
  <c r="K48" i="2"/>
  <c r="L48" i="2" s="1"/>
  <c r="J63" i="2"/>
  <c r="E63" i="2" l="1"/>
  <c r="F63" i="2" s="1"/>
  <c r="G63" i="2" s="1"/>
  <c r="F14" i="2"/>
  <c r="G14" i="2" s="1"/>
  <c r="F48" i="2"/>
  <c r="G48" i="2" s="1"/>
  <c r="K35" i="2"/>
  <c r="L35" i="2" s="1"/>
  <c r="J70" i="2"/>
  <c r="E70" i="2" s="1"/>
  <c r="K63" i="2"/>
  <c r="L63" i="2" s="1"/>
  <c r="F35" i="2"/>
  <c r="G35" i="2" s="1"/>
  <c r="I77" i="2"/>
  <c r="J77" i="2" l="1"/>
  <c r="F70" i="2"/>
  <c r="G70" i="2" s="1"/>
  <c r="K70" i="2"/>
  <c r="L70" i="2" s="1"/>
  <c r="J29" i="3"/>
  <c r="K77" i="2" l="1"/>
  <c r="L77" i="2" s="1"/>
  <c r="E77" i="2"/>
  <c r="F77" i="2" s="1"/>
  <c r="G77" i="2" s="1"/>
  <c r="K29" i="3"/>
  <c r="K24" i="3" s="1"/>
  <c r="J24" i="3"/>
  <c r="E29" i="3" l="1"/>
  <c r="E24" i="3" s="1"/>
  <c r="L29" i="3"/>
  <c r="M29" i="3" s="1"/>
  <c r="K23" i="3"/>
  <c r="D15" i="3"/>
  <c r="L24" i="3"/>
  <c r="M24" i="3" s="1"/>
  <c r="J23" i="3"/>
  <c r="F29" i="3" l="1"/>
  <c r="G29" i="3" s="1"/>
  <c r="K20" i="3"/>
  <c r="K15" i="3" s="1"/>
  <c r="K10" i="3" s="1"/>
  <c r="J20" i="3"/>
  <c r="L23" i="3"/>
  <c r="M23" i="3" s="1"/>
  <c r="E23" i="3"/>
  <c r="F24" i="3"/>
  <c r="G24" i="3" s="1"/>
  <c r="D10" i="3"/>
  <c r="E20" i="3" l="1"/>
  <c r="F23" i="3"/>
  <c r="G23" i="3" s="1"/>
  <c r="L20" i="3"/>
  <c r="M20" i="3" s="1"/>
  <c r="J15" i="3"/>
  <c r="L15" i="3" l="1"/>
  <c r="M15" i="3" s="1"/>
  <c r="J10" i="3"/>
  <c r="E15" i="3"/>
  <c r="E10" i="3" s="1"/>
  <c r="F20" i="3"/>
  <c r="G20" i="3" s="1"/>
  <c r="L10" i="3" l="1"/>
  <c r="M10" i="3" s="1"/>
  <c r="F15" i="3"/>
  <c r="G15" i="3" s="1"/>
  <c r="F10" i="3" l="1"/>
  <c r="G10" i="3" s="1"/>
</calcChain>
</file>

<file path=xl/sharedStrings.xml><?xml version="1.0" encoding="utf-8"?>
<sst xmlns="http://schemas.openxmlformats.org/spreadsheetml/2006/main" count="349" uniqueCount="251">
  <si>
    <t>Ist</t>
  </si>
  <si>
    <t>Plan</t>
  </si>
  <si>
    <t>Prognose</t>
  </si>
  <si>
    <t>bezogene Leistungen</t>
  </si>
  <si>
    <t>Abschreibungen</t>
  </si>
  <si>
    <t>Jahresüberschuss/Jahresfehlbetrag</t>
  </si>
  <si>
    <t>Jahreswerte</t>
  </si>
  <si>
    <t>Bemerkungen (lfd.-Nr.)</t>
  </si>
  <si>
    <t>Abweichung zum Plan</t>
  </si>
  <si>
    <t>[HR   = Hochrechnung ( = voraussichtliches Ist)]</t>
  </si>
  <si>
    <t>[Per. = Periode]</t>
  </si>
  <si>
    <t>GJ</t>
  </si>
  <si>
    <t>[GJ   = Geschäftsjahr]</t>
  </si>
  <si>
    <t>€</t>
  </si>
  <si>
    <t>%</t>
  </si>
  <si>
    <t>Erfolg</t>
  </si>
  <si>
    <t>GV 1</t>
  </si>
  <si>
    <t>Eigenerwirtschaftete Erlöse/ Umsatzerlöse</t>
  </si>
  <si>
    <t>GV 1-1</t>
  </si>
  <si>
    <t xml:space="preserve">  davon Freie Hansestadt Bremen</t>
  </si>
  <si>
    <t>GV 2</t>
  </si>
  <si>
    <t>Bestandsveränderungen</t>
  </si>
  <si>
    <t>GV 3</t>
  </si>
  <si>
    <t>andere aktivierte Eigenleistungen</t>
  </si>
  <si>
    <t>GV 4</t>
  </si>
  <si>
    <t>sonstige betriebliche Erträge</t>
  </si>
  <si>
    <t>GV 4-1</t>
  </si>
  <si>
    <t xml:space="preserve">  davon institutionelle Zuschüsse</t>
  </si>
  <si>
    <t>GV 4-11</t>
  </si>
  <si>
    <t xml:space="preserve">  - hier beantragte institutionelle Förderung</t>
  </si>
  <si>
    <t>GV 4-12</t>
  </si>
  <si>
    <t xml:space="preserve">  - sonstige Förderung Bremens (ohne die beantragte)</t>
  </si>
  <si>
    <t>GV 4-13</t>
  </si>
  <si>
    <t xml:space="preserve">  - sonstige nichtbremische öffentliche Förderung</t>
  </si>
  <si>
    <t>GV 4-2</t>
  </si>
  <si>
    <t xml:space="preserve">  davon Projektzuschüsse</t>
  </si>
  <si>
    <t>GV 4-21</t>
  </si>
  <si>
    <t xml:space="preserve">  - Förderung Bremens</t>
  </si>
  <si>
    <t>GV 4-22</t>
  </si>
  <si>
    <t>GV 4-23</t>
  </si>
  <si>
    <t xml:space="preserve">  - Förderung für Arbeitsplatzfinanzierungen</t>
  </si>
  <si>
    <t>GV 4-3</t>
  </si>
  <si>
    <t xml:space="preserve">  davon private Zuschüsse</t>
  </si>
  <si>
    <t>GV 4-4</t>
  </si>
  <si>
    <t xml:space="preserve">  davon ertragswirksame Auflösung von Sonderposten</t>
  </si>
  <si>
    <t>GV 4-9</t>
  </si>
  <si>
    <t xml:space="preserve">  davon übrige sonstige betriebliche Erträge</t>
  </si>
  <si>
    <t>GV 4-91</t>
  </si>
  <si>
    <t xml:space="preserve">  - Einnahmen aus Gastronomie (selbsbewirtschaftet)</t>
  </si>
  <si>
    <t>GV 4-92</t>
  </si>
  <si>
    <t xml:space="preserve">  - Einnahmen aus Shop (selbsbewirtschaftet)</t>
  </si>
  <si>
    <t>GV 4-93</t>
  </si>
  <si>
    <t xml:space="preserve">  - Merchandising</t>
  </si>
  <si>
    <t>GV 4-94</t>
  </si>
  <si>
    <t xml:space="preserve">  - Spenden</t>
  </si>
  <si>
    <t>GV 4-95</t>
  </si>
  <si>
    <t xml:space="preserve">  - Miet- und Pachteinnahmen</t>
  </si>
  <si>
    <t>GV 4-96</t>
  </si>
  <si>
    <t xml:space="preserve">  - Sponsoring</t>
  </si>
  <si>
    <t>GV 4-97</t>
  </si>
  <si>
    <t xml:space="preserve">  - sonstige Dienstleistungen</t>
  </si>
  <si>
    <t>GV 4-98</t>
  </si>
  <si>
    <t xml:space="preserve">  - Mitgliedsbeiträge</t>
  </si>
  <si>
    <t>GV 4-99</t>
  </si>
  <si>
    <t xml:space="preserve">  - sonstiges</t>
  </si>
  <si>
    <t>GV E</t>
  </si>
  <si>
    <t>Summe der Erträge</t>
  </si>
  <si>
    <t>GV 5</t>
  </si>
  <si>
    <t>Materialaufwand:</t>
  </si>
  <si>
    <t>GV 5-1</t>
  </si>
  <si>
    <t>Roh,- Hilfs- und Betriebsstoffe und bezogene Waren</t>
  </si>
  <si>
    <t>GV 5-11</t>
  </si>
  <si>
    <t xml:space="preserve">  davon Materialeinsatz Shop</t>
  </si>
  <si>
    <t>GV 5-12</t>
  </si>
  <si>
    <t xml:space="preserve">  davon Materialeinsatz Gastronomie</t>
  </si>
  <si>
    <t>GV 5-2</t>
  </si>
  <si>
    <t>GV 6</t>
  </si>
  <si>
    <t>Personalaufwand:</t>
  </si>
  <si>
    <t>GV 6-1</t>
  </si>
  <si>
    <t>Gehälter</t>
  </si>
  <si>
    <t>GV 6-11</t>
  </si>
  <si>
    <t xml:space="preserve">  davon refinanziertes Personal</t>
  </si>
  <si>
    <t>GV 6-12</t>
  </si>
  <si>
    <t xml:space="preserve">  davon Fremdpersonal, Aushilfen</t>
  </si>
  <si>
    <t>GV 6-19</t>
  </si>
  <si>
    <t xml:space="preserve">  davon in GV 6-1 enthaltene Tariferhöhung</t>
  </si>
  <si>
    <t>GV 6-2</t>
  </si>
  <si>
    <t>soziale Abgaben und Aufwendungen für Altersversorgung</t>
  </si>
  <si>
    <t>GV 7</t>
  </si>
  <si>
    <t>GV 8</t>
  </si>
  <si>
    <t>Sonstige betriebliche Aufwendungen</t>
  </si>
  <si>
    <t>GV8-1</t>
  </si>
  <si>
    <t>Grundstücks- und Gebäudeaufwand</t>
  </si>
  <si>
    <t>GV8-11</t>
  </si>
  <si>
    <t>- Mietkosten</t>
  </si>
  <si>
    <t>GV8-12</t>
  </si>
  <si>
    <t>- Bewirtschaftungskosten</t>
  </si>
  <si>
    <t>GV8-13</t>
  </si>
  <si>
    <t>- Kosten für Bauunterhaltung</t>
  </si>
  <si>
    <t>GV8-14</t>
  </si>
  <si>
    <t>- Kosten für Gebäudeversicherung</t>
  </si>
  <si>
    <t>GV8-2</t>
  </si>
  <si>
    <t>Verwaltungsaufwand</t>
  </si>
  <si>
    <t>GV8-21</t>
  </si>
  <si>
    <t>- Unterhaltungskosten von beweglichem Vermögen</t>
  </si>
  <si>
    <t>GV8-22</t>
  </si>
  <si>
    <t>- Kosten für Geschäftsbedarf</t>
  </si>
  <si>
    <t>GV8-23</t>
  </si>
  <si>
    <t>- Reise- und Bewirtungskosten</t>
  </si>
  <si>
    <t>GV8-24</t>
  </si>
  <si>
    <t>- Weiterbildungs- und Personalnebenkosten</t>
  </si>
  <si>
    <t>GV8-25</t>
  </si>
  <si>
    <t>- Gutachten-, Beratungs- und Gerichtskosten</t>
  </si>
  <si>
    <t>GV8-26</t>
  </si>
  <si>
    <t>- Versicherungen und Steuern</t>
  </si>
  <si>
    <t>GV8-3</t>
  </si>
  <si>
    <t>Marketing und Werbung</t>
  </si>
  <si>
    <t>GV8-4</t>
  </si>
  <si>
    <t>sonstiger Aufwand</t>
  </si>
  <si>
    <t>GV A</t>
  </si>
  <si>
    <t>Summe der Aufwendungen</t>
  </si>
  <si>
    <t>GV 9-1</t>
  </si>
  <si>
    <t>Erträge aus Beteiligungen</t>
  </si>
  <si>
    <t>GV 9-2</t>
  </si>
  <si>
    <t>Erträge aus anderen Wertpapieren und Ausleihungen des Finanzanlagevermögens</t>
  </si>
  <si>
    <t>GV 9-3</t>
  </si>
  <si>
    <t>sonstige Zinsen und ähnliche Erträge</t>
  </si>
  <si>
    <t>GV 9-4</t>
  </si>
  <si>
    <t>Abschreibungen auf Finanzanlagen und auf Wertpapiere des Umlaufvermögens</t>
  </si>
  <si>
    <t>GV 9-5</t>
  </si>
  <si>
    <t>Zinsen und ähnliche Aufwendungen</t>
  </si>
  <si>
    <t>GV gG</t>
  </si>
  <si>
    <t>Ergebnis der gewöhnlichen Geschäftstätigkeit</t>
  </si>
  <si>
    <t>GV 9-6</t>
  </si>
  <si>
    <t>Außerordentliche Erträge</t>
  </si>
  <si>
    <t>GV 9-7</t>
  </si>
  <si>
    <t>Außerordentliche Aufwendungen</t>
  </si>
  <si>
    <t>GV ao</t>
  </si>
  <si>
    <t>außerordentliches Ergebnis</t>
  </si>
  <si>
    <t>GV 9-8</t>
  </si>
  <si>
    <t>Steuern vom Einkommen und vom Ertrag</t>
  </si>
  <si>
    <t>GV</t>
  </si>
  <si>
    <t>Bemerkungen der Einrichtung</t>
  </si>
  <si>
    <t>Bilanz</t>
  </si>
  <si>
    <t>A</t>
  </si>
  <si>
    <t>AKTIVA</t>
  </si>
  <si>
    <t>AA</t>
  </si>
  <si>
    <t>Anlagevermögen</t>
  </si>
  <si>
    <t>AA I</t>
  </si>
  <si>
    <t>Immaterielle Vermögensgegenstände</t>
  </si>
  <si>
    <t>AA II</t>
  </si>
  <si>
    <t>Sachanlagen</t>
  </si>
  <si>
    <t>AA III</t>
  </si>
  <si>
    <t>Finanzanlagen</t>
  </si>
  <si>
    <t>AB</t>
  </si>
  <si>
    <t>Umlaufvermögen</t>
  </si>
  <si>
    <t>AB I</t>
  </si>
  <si>
    <t>Vorräte</t>
  </si>
  <si>
    <t>AB II</t>
  </si>
  <si>
    <t>Forderungen u. sonst. Vermögensgegenstände</t>
  </si>
  <si>
    <t>AB II-1</t>
  </si>
  <si>
    <t xml:space="preserve">  davon Forderungen ggü. der Förderkommune</t>
  </si>
  <si>
    <t>AB III</t>
  </si>
  <si>
    <t>Wertpapiere</t>
  </si>
  <si>
    <t>AB IV</t>
  </si>
  <si>
    <t>Kassenbestand, Bankguthaben</t>
  </si>
  <si>
    <t>AC</t>
  </si>
  <si>
    <t>Rechnungsabgrenzungsposten</t>
  </si>
  <si>
    <t>P</t>
  </si>
  <si>
    <t>PASSIVA</t>
  </si>
  <si>
    <t>PA</t>
  </si>
  <si>
    <t>Eigenkapital</t>
  </si>
  <si>
    <t>PA I</t>
  </si>
  <si>
    <t>Gezeichnetes Kapital</t>
  </si>
  <si>
    <t>PA II</t>
  </si>
  <si>
    <t>Kapitalrücklage</t>
  </si>
  <si>
    <t>PA III</t>
  </si>
  <si>
    <t>Gewinnrücklagen</t>
  </si>
  <si>
    <t>PA IV</t>
  </si>
  <si>
    <t>Gewinnvortrag / Verlustvortrag</t>
  </si>
  <si>
    <t>PA V</t>
  </si>
  <si>
    <t>Jahresüberschuss / Jahresfehlbetrag</t>
  </si>
  <si>
    <t>PS</t>
  </si>
  <si>
    <t>Sonderposten</t>
  </si>
  <si>
    <t>PS 1</t>
  </si>
  <si>
    <t>-  davon aus Mitteln Bremens</t>
  </si>
  <si>
    <t>PB</t>
  </si>
  <si>
    <t>Rückstellungen</t>
  </si>
  <si>
    <t>PC</t>
  </si>
  <si>
    <t>Verbindlichkeiten</t>
  </si>
  <si>
    <t>PC-1</t>
  </si>
  <si>
    <t xml:space="preserve">  davon Anleihen und Darlehn (Ursprungslaufzeit &gt; 1 Jahr)</t>
  </si>
  <si>
    <t>PC-2</t>
  </si>
  <si>
    <t xml:space="preserve">  davon Verbindlichkeiten ggü. der Förderkommune</t>
  </si>
  <si>
    <t>PD</t>
  </si>
  <si>
    <t>Investitionen</t>
  </si>
  <si>
    <t>Inv-1</t>
  </si>
  <si>
    <t>Summe der Investitionen</t>
  </si>
  <si>
    <t>Inv-2</t>
  </si>
  <si>
    <t>Baumaßnahmen</t>
  </si>
  <si>
    <t>Inv-3</t>
  </si>
  <si>
    <t>sonstige Investitionen</t>
  </si>
  <si>
    <t>Investitionszuschüsse</t>
  </si>
  <si>
    <t>Inv-4</t>
  </si>
  <si>
    <t>Summe der Investitionszuschüsse</t>
  </si>
  <si>
    <t>Inv-5</t>
  </si>
  <si>
    <t>Bremische Investitionszuschüsse</t>
  </si>
  <si>
    <t>Inv-6</t>
  </si>
  <si>
    <t>sonstige nichtbremische öffentliche Investitionszuschüsse</t>
  </si>
  <si>
    <t>Inv-7</t>
  </si>
  <si>
    <t>Investitionszuschüsse Dritter</t>
  </si>
  <si>
    <t>absolut</t>
  </si>
  <si>
    <t>Anzahl Beschäftigte (in VZÄ)</t>
  </si>
  <si>
    <t xml:space="preserve">   davon Beamte</t>
  </si>
  <si>
    <t xml:space="preserve">   davon refinanzierte Personen</t>
  </si>
  <si>
    <t xml:space="preserve">   davon Frauen</t>
  </si>
  <si>
    <t xml:space="preserve">   davon Männer</t>
  </si>
  <si>
    <t xml:space="preserve">   davon schwerbehinderte Menschen</t>
  </si>
  <si>
    <t>Anzahl Beschäftigte (pro Kopf)</t>
  </si>
  <si>
    <t xml:space="preserve">   davon geringfügig Beschäftigte, Aushilfen</t>
  </si>
  <si>
    <t xml:space="preserve">   davonTeilzeitbeschäftigte</t>
  </si>
  <si>
    <t>Anzahl Auszubildende</t>
  </si>
  <si>
    <t>Bemerkungen des Senators für Kultur: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</si>
  <si>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</si>
  <si>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</si>
  <si>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</si>
  <si>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</si>
  <si>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</si>
  <si>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</si>
  <si>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</si>
  <si>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</si>
  <si>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</si>
  <si>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</si>
  <si>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</si>
  <si>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</si>
  <si>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</si>
  <si>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</si>
  <si>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</si>
  <si>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</si>
  <si>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</si>
  <si>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1. Per. GJ</t>
  </si>
  <si>
    <t xml:space="preserve">Jan 2019 - </t>
  </si>
  <si>
    <t>1. HR</t>
  </si>
  <si>
    <t xml:space="preserve">Jan 2020 - </t>
  </si>
  <si>
    <t>Controlling-Bericht 2020 1. Per. GJ</t>
  </si>
  <si>
    <t>Aus Eigenmiteln finanzierter Personalaufwand</t>
  </si>
  <si>
    <t>Aus Drittmitteln und Gebühren finanzierter Personalaufwand</t>
  </si>
  <si>
    <t>Aufwand für Leih- und Honorarkräfte</t>
  </si>
  <si>
    <t>Einrichtung</t>
  </si>
  <si>
    <t>Berichtszeitraum</t>
  </si>
  <si>
    <t>Brichtszeitraum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</si>
</sst>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.0"/>
    <numFmt numFmtId="165" formatCode="#,##0.00;[Red]\-#,##0.00;"/>
    <numFmt numFmtId="166" formatCode="#,##0.00_ ;[Red]\-#,##0.00\ "/>
    <numFmt numFmtId="167" formatCode="#,##0_ ;[Red]\-#,##0\ "/>
    <numFmt numFmtId="168" formatCode="#,##0.0_ ;[Red]\-#,##0.0_ ;\ "/>
    <numFmt numFmtId="169" formatCode="#,##0.00_ ;[Red]\-#,##0.00_ ;"/>
    <numFmt numFmtId="170" formatCode="#,##0_ ;[Red]\-#,##0_ ;\ "/>
    <numFmt numFmtId="171" formatCode="#,##0.00_ ;[Red]\-#,##0.00_ ;\ "/>
    <numFmt numFmtId="172" formatCode="#,##0_ ;[Red]\-#,##0;\ "/>
    <numFmt numFmtId="173" formatCode="0.0"/>
    <numFmt numFmtId="174" formatCode="#,##0.0_ ;[Red]\-#,##0.0\ 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6" tint="0.80001220740379042"/>
        </stop>
        <stop position="1">
          <color rgb="FFFFFFFF"/>
        </stop>
      </gradientFill>
    </fill>
    <fill>
      <gradientFill type="path" left="0.5" right="0.5" top="0.5" bottom="0.5">
        <stop position="0">
          <color theme="9" tint="0.59999389629810485"/>
        </stop>
        <stop position="1">
          <color theme="0"/>
        </stop>
      </gradientFill>
    </fill>
    <fill>
      <gradientFill type="path" left="0.5" right="0.5" top="0.5" bottom="0.5">
        <stop position="0">
          <color theme="6" tint="0.80001220740379042"/>
        </stop>
        <stop position="1">
          <color theme="0"/>
        </stop>
      </gradientFill>
    </fill>
    <fill>
      <gradientFill type="path" left="0.5" right="0.5" top="0.5" bottom="0.5">
        <stop position="0">
          <color theme="3" tint="0.80001220740379042"/>
        </stop>
        <stop position="1">
          <color theme="0"/>
        </stop>
      </gradient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68">
    <xf numFmtId="0" fontId="0" fillId="0" borderId="0" xfId="0"/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49" fontId="11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3" fillId="0" borderId="0" xfId="0" applyFont="1" applyBorder="1" applyProtection="1"/>
    <xf numFmtId="4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20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1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left" vertical="center" wrapText="1"/>
    </xf>
    <xf numFmtId="1" fontId="3" fillId="0" borderId="7" xfId="0" applyNumberFormat="1" applyFont="1" applyFill="1" applyBorder="1" applyAlignment="1" applyProtection="1">
      <alignment horizont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2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vertical="top" wrapText="1"/>
    </xf>
    <xf numFmtId="17" fontId="3" fillId="0" borderId="20" xfId="0" applyNumberFormat="1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17" fontId="3" fillId="0" borderId="7" xfId="0" applyNumberFormat="1" applyFont="1" applyFill="1" applyBorder="1" applyAlignment="1" applyProtection="1">
      <alignment horizontal="center" wrapText="1"/>
    </xf>
    <xf numFmtId="0" fontId="3" fillId="0" borderId="22" xfId="0" applyFont="1" applyFill="1" applyBorder="1" applyAlignment="1" applyProtection="1">
      <alignment horizontal="center" vertical="top" wrapText="1"/>
    </xf>
    <xf numFmtId="0" fontId="0" fillId="0" borderId="23" xfId="0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right" vertical="top" wrapText="1"/>
    </xf>
    <xf numFmtId="0" fontId="3" fillId="0" borderId="25" xfId="0" applyFont="1" applyFill="1" applyBorder="1" applyAlignment="1" applyProtection="1">
      <alignment horizontal="right" vertical="top" wrapText="1"/>
    </xf>
    <xf numFmtId="0" fontId="2" fillId="0" borderId="25" xfId="0" applyFont="1" applyFill="1" applyBorder="1" applyAlignment="1" applyProtection="1">
      <alignment horizontal="center" vertical="top" wrapText="1"/>
    </xf>
    <xf numFmtId="0" fontId="2" fillId="0" borderId="26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25" xfId="0" applyFont="1" applyFill="1" applyBorder="1" applyAlignment="1" applyProtection="1">
      <alignment horizontal="center" vertical="top" wrapText="1"/>
    </xf>
    <xf numFmtId="0" fontId="3" fillId="0" borderId="28" xfId="0" applyFont="1" applyFill="1" applyBorder="1" applyAlignment="1" applyProtection="1">
      <alignment horizontal="right" vertical="top" wrapText="1"/>
    </xf>
    <xf numFmtId="0" fontId="2" fillId="0" borderId="29" xfId="0" applyFont="1" applyFill="1" applyBorder="1" applyAlignment="1" applyProtection="1">
      <alignment horizontal="center" vertical="top" wrapText="1"/>
    </xf>
    <xf numFmtId="0" fontId="3" fillId="0" borderId="30" xfId="0" applyFont="1" applyFill="1" applyBorder="1" applyAlignment="1" applyProtection="1">
      <alignment horizontal="center" vertical="top" wrapText="1"/>
    </xf>
    <xf numFmtId="0" fontId="5" fillId="0" borderId="31" xfId="0" applyFont="1" applyFill="1" applyBorder="1" applyAlignment="1" applyProtection="1">
      <alignment horizontal="left" vertical="center"/>
    </xf>
    <xf numFmtId="0" fontId="6" fillId="0" borderId="32" xfId="0" applyFont="1" applyFill="1" applyBorder="1" applyAlignment="1" applyProtection="1">
      <alignment horizontal="left" vertical="center" wrapText="1"/>
    </xf>
    <xf numFmtId="0" fontId="14" fillId="0" borderId="3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0" fillId="5" borderId="11" xfId="0" applyFont="1" applyFill="1" applyBorder="1" applyAlignment="1" applyProtection="1">
      <alignment horizontal="left" vertical="top" wrapText="1"/>
    </xf>
    <xf numFmtId="0" fontId="10" fillId="5" borderId="17" xfId="0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6" fontId="10" fillId="5" borderId="15" xfId="0" applyNumberFormat="1" applyFont="1" applyFill="1" applyBorder="1" applyAlignment="1" applyProtection="1">
      <alignment horizontal="right" vertical="top" wrapText="1"/>
    </xf>
    <xf numFmtId="166" fontId="10" fillId="6" borderId="15" xfId="0" applyNumberFormat="1" applyFont="1" applyFill="1" applyBorder="1" applyAlignment="1" applyProtection="1">
      <alignment horizontal="right" vertical="top" wrapText="1"/>
      <protection locked="0"/>
    </xf>
    <xf numFmtId="165" fontId="3" fillId="5" borderId="33" xfId="0" applyNumberFormat="1" applyFont="1" applyFill="1" applyBorder="1" applyAlignment="1" applyProtection="1">
      <alignment horizontal="right" vertical="top" wrapText="1"/>
    </xf>
    <xf numFmtId="165" fontId="3" fillId="5" borderId="34" xfId="0" applyNumberFormat="1" applyFont="1" applyFill="1" applyBorder="1" applyAlignment="1" applyProtection="1">
      <alignment horizontal="right" vertical="top" wrapText="1"/>
    </xf>
    <xf numFmtId="167" fontId="3" fillId="0" borderId="21" xfId="0" applyNumberFormat="1" applyFont="1" applyFill="1" applyBorder="1" applyAlignment="1" applyProtection="1">
      <alignment horizontal="right" vertical="top" wrapText="1"/>
    </xf>
    <xf numFmtId="0" fontId="3" fillId="0" borderId="21" xfId="0" applyFont="1" applyBorder="1" applyProtection="1"/>
    <xf numFmtId="0" fontId="3" fillId="3" borderId="35" xfId="0" applyFont="1" applyFill="1" applyBorder="1" applyAlignment="1" applyProtection="1">
      <alignment horizontal="left" vertical="top" wrapText="1"/>
    </xf>
    <xf numFmtId="0" fontId="3" fillId="3" borderId="36" xfId="0" applyFont="1" applyFill="1" applyBorder="1" applyAlignment="1" applyProtection="1">
      <alignment horizontal="left" vertical="top" wrapText="1"/>
    </xf>
    <xf numFmtId="166" fontId="3" fillId="3" borderId="37" xfId="0" applyNumberFormat="1" applyFont="1" applyFill="1" applyBorder="1" applyAlignment="1" applyProtection="1">
      <alignment horizontal="right" vertical="top" wrapText="1"/>
    </xf>
    <xf numFmtId="166" fontId="3" fillId="7" borderId="38" xfId="0" applyNumberFormat="1" applyFont="1" applyFill="1" applyBorder="1" applyAlignment="1" applyProtection="1">
      <alignment horizontal="right" vertical="top" wrapText="1"/>
      <protection locked="0"/>
    </xf>
    <xf numFmtId="165" fontId="3" fillId="3" borderId="39" xfId="0" applyNumberFormat="1" applyFont="1" applyFill="1" applyBorder="1" applyAlignment="1" applyProtection="1">
      <alignment horizontal="right" vertical="top" wrapText="1"/>
    </xf>
    <xf numFmtId="165" fontId="3" fillId="3" borderId="40" xfId="0" applyNumberFormat="1" applyFont="1" applyFill="1" applyBorder="1" applyAlignment="1" applyProtection="1">
      <alignment horizontal="right" vertical="top" wrapText="1"/>
    </xf>
    <xf numFmtId="165" fontId="3" fillId="0" borderId="21" xfId="0" applyNumberFormat="1" applyFont="1" applyFill="1" applyBorder="1" applyAlignment="1" applyProtection="1">
      <alignment horizontal="right" vertical="top" wrapText="1"/>
    </xf>
    <xf numFmtId="0" fontId="10" fillId="5" borderId="41" xfId="0" applyFont="1" applyFill="1" applyBorder="1" applyAlignment="1" applyProtection="1">
      <alignment horizontal="left" vertical="top" wrapText="1"/>
    </xf>
    <xf numFmtId="0" fontId="10" fillId="5" borderId="16" xfId="0" applyFont="1" applyFill="1" applyBorder="1" applyAlignment="1" applyProtection="1">
      <alignment horizontal="left" vertical="top" wrapText="1"/>
    </xf>
    <xf numFmtId="166" fontId="10" fillId="5" borderId="42" xfId="0" applyNumberFormat="1" applyFont="1" applyFill="1" applyBorder="1" applyAlignment="1" applyProtection="1">
      <alignment horizontal="right" vertical="top" wrapText="1"/>
    </xf>
    <xf numFmtId="166" fontId="10" fillId="8" borderId="42" xfId="0" applyNumberFormat="1" applyFont="1" applyFill="1" applyBorder="1" applyAlignment="1" applyProtection="1">
      <alignment horizontal="right" vertical="top" wrapText="1"/>
      <protection locked="0"/>
    </xf>
    <xf numFmtId="165" fontId="3" fillId="5" borderId="43" xfId="0" applyNumberFormat="1" applyFont="1" applyFill="1" applyBorder="1" applyAlignment="1" applyProtection="1">
      <alignment horizontal="right" vertical="top" wrapText="1"/>
    </xf>
    <xf numFmtId="165" fontId="3" fillId="5" borderId="44" xfId="0" applyNumberFormat="1" applyFont="1" applyFill="1" applyBorder="1" applyAlignment="1" applyProtection="1">
      <alignment horizontal="right" vertical="top" wrapText="1"/>
    </xf>
    <xf numFmtId="166" fontId="10" fillId="8" borderId="15" xfId="0" applyNumberFormat="1" applyFont="1" applyFill="1" applyBorder="1" applyAlignment="1" applyProtection="1">
      <alignment horizontal="right" vertical="top" wrapText="1"/>
    </xf>
    <xf numFmtId="166" fontId="3" fillId="7" borderId="38" xfId="0" applyNumberFormat="1" applyFont="1" applyFill="1" applyBorder="1" applyAlignment="1" applyProtection="1">
      <alignment horizontal="right" vertical="top" wrapText="1"/>
    </xf>
    <xf numFmtId="0" fontId="3" fillId="2" borderId="46" xfId="0" applyFont="1" applyFill="1" applyBorder="1" applyAlignment="1" applyProtection="1">
      <alignment horizontal="left" vertical="top" wrapText="1"/>
    </xf>
    <xf numFmtId="0" fontId="3" fillId="2" borderId="47" xfId="0" quotePrefix="1" applyFont="1" applyFill="1" applyBorder="1" applyAlignment="1" applyProtection="1">
      <alignment horizontal="left" vertical="top" wrapText="1"/>
    </xf>
    <xf numFmtId="165" fontId="3" fillId="0" borderId="0" xfId="0" quotePrefix="1" applyNumberFormat="1" applyFont="1" applyFill="1" applyBorder="1" applyAlignment="1" applyProtection="1">
      <alignment horizontal="right" vertical="top" wrapText="1"/>
    </xf>
    <xf numFmtId="166" fontId="3" fillId="2" borderId="48" xfId="0" quotePrefix="1" applyNumberFormat="1" applyFont="1" applyFill="1" applyBorder="1" applyAlignment="1" applyProtection="1">
      <alignment horizontal="right" vertical="top" wrapText="1"/>
    </xf>
    <xf numFmtId="166" fontId="3" fillId="9" borderId="48" xfId="0" quotePrefix="1" applyNumberFormat="1" applyFont="1" applyFill="1" applyBorder="1" applyAlignment="1" applyProtection="1">
      <alignment horizontal="right" vertical="top" wrapText="1"/>
      <protection locked="0"/>
    </xf>
    <xf numFmtId="165" fontId="3" fillId="2" borderId="49" xfId="0" quotePrefix="1" applyNumberFormat="1" applyFont="1" applyFill="1" applyBorder="1" applyAlignment="1" applyProtection="1">
      <alignment horizontal="right" vertical="top" wrapText="1"/>
    </xf>
    <xf numFmtId="165" fontId="3" fillId="2" borderId="50" xfId="0" quotePrefix="1" applyNumberFormat="1" applyFont="1" applyFill="1" applyBorder="1" applyAlignment="1" applyProtection="1">
      <alignment horizontal="right" vertical="top" wrapText="1"/>
    </xf>
    <xf numFmtId="165" fontId="3" fillId="0" borderId="21" xfId="0" quotePrefix="1" applyNumberFormat="1" applyFont="1" applyFill="1" applyBorder="1" applyAlignment="1" applyProtection="1">
      <alignment horizontal="right" vertical="top" wrapText="1"/>
    </xf>
    <xf numFmtId="0" fontId="3" fillId="2" borderId="51" xfId="0" applyFont="1" applyFill="1" applyBorder="1" applyAlignment="1" applyProtection="1">
      <alignment horizontal="left" vertical="top" wrapText="1"/>
    </xf>
    <xf numFmtId="0" fontId="3" fillId="2" borderId="52" xfId="0" quotePrefix="1" applyFont="1" applyFill="1" applyBorder="1" applyAlignment="1" applyProtection="1">
      <alignment horizontal="left" vertical="top" wrapText="1"/>
    </xf>
    <xf numFmtId="166" fontId="3" fillId="2" borderId="53" xfId="0" quotePrefix="1" applyNumberFormat="1" applyFont="1" applyFill="1" applyBorder="1" applyAlignment="1" applyProtection="1">
      <alignment horizontal="right" vertical="top" wrapText="1"/>
    </xf>
    <xf numFmtId="166" fontId="3" fillId="9" borderId="53" xfId="0" quotePrefix="1" applyNumberFormat="1" applyFont="1" applyFill="1" applyBorder="1" applyAlignment="1" applyProtection="1">
      <alignment horizontal="right" vertical="top" wrapText="1"/>
      <protection locked="0"/>
    </xf>
    <xf numFmtId="165" fontId="3" fillId="2" borderId="54" xfId="0" quotePrefix="1" applyNumberFormat="1" applyFont="1" applyFill="1" applyBorder="1" applyAlignment="1" applyProtection="1">
      <alignment horizontal="right" vertical="top" wrapText="1"/>
    </xf>
    <xf numFmtId="165" fontId="3" fillId="2" borderId="55" xfId="0" quotePrefix="1" applyNumberFormat="1" applyFont="1" applyFill="1" applyBorder="1" applyAlignment="1" applyProtection="1">
      <alignment horizontal="right" vertical="top" wrapText="1"/>
    </xf>
    <xf numFmtId="0" fontId="3" fillId="3" borderId="56" xfId="0" applyFont="1" applyFill="1" applyBorder="1" applyAlignment="1" applyProtection="1">
      <alignment horizontal="left" vertical="top" wrapText="1"/>
    </xf>
    <xf numFmtId="0" fontId="3" fillId="3" borderId="45" xfId="0" applyFont="1" applyFill="1" applyBorder="1" applyAlignment="1" applyProtection="1">
      <alignment horizontal="left" vertical="top" wrapText="1"/>
    </xf>
    <xf numFmtId="166" fontId="3" fillId="3" borderId="38" xfId="0" applyNumberFormat="1" applyFont="1" applyFill="1" applyBorder="1" applyAlignment="1" applyProtection="1">
      <alignment horizontal="right" vertical="top" wrapText="1"/>
    </xf>
    <xf numFmtId="165" fontId="3" fillId="3" borderId="57" xfId="0" applyNumberFormat="1" applyFont="1" applyFill="1" applyBorder="1" applyAlignment="1" applyProtection="1">
      <alignment horizontal="right" vertical="top" wrapText="1"/>
    </xf>
    <xf numFmtId="165" fontId="3" fillId="3" borderId="1" xfId="0" applyNumberFormat="1" applyFont="1" applyFill="1" applyBorder="1" applyAlignment="1" applyProtection="1">
      <alignment horizontal="right" vertical="top" wrapText="1"/>
    </xf>
    <xf numFmtId="0" fontId="3" fillId="2" borderId="47" xfId="0" applyFont="1" applyFill="1" applyBorder="1" applyAlignment="1" applyProtection="1">
      <alignment horizontal="left" vertical="top" wrapText="1"/>
    </xf>
    <xf numFmtId="166" fontId="3" fillId="2" borderId="48" xfId="0" applyNumberFormat="1" applyFont="1" applyFill="1" applyBorder="1" applyAlignment="1" applyProtection="1">
      <alignment horizontal="right" vertical="top" wrapText="1"/>
    </xf>
    <xf numFmtId="166" fontId="3" fillId="9" borderId="48" xfId="0" applyNumberFormat="1" applyFont="1" applyFill="1" applyBorder="1" applyAlignment="1" applyProtection="1">
      <alignment horizontal="right" vertical="top" wrapText="1"/>
      <protection locked="0"/>
    </xf>
    <xf numFmtId="165" fontId="3" fillId="2" borderId="49" xfId="0" applyNumberFormat="1" applyFont="1" applyFill="1" applyBorder="1" applyAlignment="1" applyProtection="1">
      <alignment horizontal="right" vertical="top" wrapText="1"/>
    </xf>
    <xf numFmtId="165" fontId="3" fillId="2" borderId="50" xfId="0" applyNumberFormat="1" applyFont="1" applyFill="1" applyBorder="1" applyAlignment="1" applyProtection="1">
      <alignment horizontal="right" vertical="top" wrapText="1"/>
    </xf>
    <xf numFmtId="0" fontId="3" fillId="2" borderId="58" xfId="0" applyFont="1" applyFill="1" applyBorder="1" applyAlignment="1" applyProtection="1">
      <alignment horizontal="left" vertical="top" wrapText="1"/>
    </xf>
    <xf numFmtId="0" fontId="3" fillId="2" borderId="59" xfId="0" applyFont="1" applyFill="1" applyBorder="1" applyAlignment="1" applyProtection="1">
      <alignment horizontal="left" vertical="top" wrapText="1"/>
    </xf>
    <xf numFmtId="166" fontId="3" fillId="2" borderId="60" xfId="0" applyNumberFormat="1" applyFont="1" applyFill="1" applyBorder="1" applyAlignment="1" applyProtection="1">
      <alignment horizontal="right" vertical="top" wrapText="1"/>
    </xf>
    <xf numFmtId="166" fontId="3" fillId="9" borderId="6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61" xfId="0" applyNumberFormat="1" applyFont="1" applyFill="1" applyBorder="1" applyAlignment="1" applyProtection="1">
      <alignment horizontal="right" vertical="top" wrapText="1"/>
    </xf>
    <xf numFmtId="165" fontId="3" fillId="2" borderId="62" xfId="0" applyNumberFormat="1" applyFont="1" applyFill="1" applyBorder="1" applyAlignment="1" applyProtection="1">
      <alignment horizontal="right" vertical="top" wrapText="1"/>
    </xf>
    <xf numFmtId="0" fontId="10" fillId="5" borderId="18" xfId="0" applyFont="1" applyFill="1" applyBorder="1" applyAlignment="1" applyProtection="1">
      <alignment horizontal="left" vertical="top" wrapText="1"/>
    </xf>
    <xf numFmtId="0" fontId="10" fillId="5" borderId="22" xfId="0" applyFont="1" applyFill="1" applyBorder="1" applyAlignment="1" applyProtection="1">
      <alignment horizontal="left" vertical="top" wrapText="1"/>
    </xf>
    <xf numFmtId="166" fontId="3" fillId="0" borderId="0" xfId="0" applyNumberFormat="1" applyFont="1" applyFill="1" applyBorder="1" applyAlignment="1" applyProtection="1">
      <alignment horizontal="right" vertical="top" wrapText="1"/>
    </xf>
    <xf numFmtId="166" fontId="10" fillId="8" borderId="42" xfId="0" applyNumberFormat="1" applyFont="1" applyFill="1" applyBorder="1" applyAlignment="1" applyProtection="1">
      <alignment horizontal="right" vertical="top" wrapText="1"/>
    </xf>
    <xf numFmtId="166" fontId="3" fillId="5" borderId="63" xfId="0" applyNumberFormat="1" applyFont="1" applyFill="1" applyBorder="1" applyAlignment="1" applyProtection="1">
      <alignment horizontal="right" vertical="top" wrapText="1"/>
    </xf>
    <xf numFmtId="166" fontId="3" fillId="5" borderId="64" xfId="0" applyNumberFormat="1" applyFont="1" applyFill="1" applyBorder="1" applyAlignment="1" applyProtection="1">
      <alignment horizontal="right" vertical="top" wrapText="1"/>
    </xf>
    <xf numFmtId="166" fontId="3" fillId="0" borderId="21" xfId="0" applyNumberFormat="1" applyFont="1" applyFill="1" applyBorder="1" applyAlignment="1" applyProtection="1">
      <alignment horizontal="right" vertical="top" wrapText="1"/>
    </xf>
    <xf numFmtId="0" fontId="10" fillId="5" borderId="31" xfId="0" applyFont="1" applyFill="1" applyBorder="1" applyAlignment="1" applyProtection="1">
      <alignment horizontal="left" vertical="top"/>
    </xf>
    <xf numFmtId="0" fontId="10" fillId="5" borderId="65" xfId="0" applyFont="1" applyFill="1" applyBorder="1" applyAlignment="1" applyProtection="1">
      <alignment horizontal="left" vertical="top"/>
    </xf>
    <xf numFmtId="166" fontId="3" fillId="5" borderId="66" xfId="0" applyNumberFormat="1" applyFont="1" applyFill="1" applyBorder="1" applyAlignment="1" applyProtection="1">
      <alignment horizontal="right" vertical="top" wrapText="1"/>
    </xf>
    <xf numFmtId="166" fontId="3" fillId="5" borderId="2" xfId="0" applyNumberFormat="1" applyFont="1" applyFill="1" applyBorder="1" applyAlignment="1" applyProtection="1">
      <alignment horizontal="right" vertical="top" wrapText="1"/>
    </xf>
    <xf numFmtId="166" fontId="3" fillId="3" borderId="57" xfId="0" applyNumberFormat="1" applyFont="1" applyFill="1" applyBorder="1" applyAlignment="1" applyProtection="1">
      <alignment horizontal="right" vertical="top" wrapText="1"/>
    </xf>
    <xf numFmtId="166" fontId="3" fillId="3" borderId="1" xfId="0" applyNumberFormat="1" applyFont="1" applyFill="1" applyBorder="1" applyAlignment="1" applyProtection="1">
      <alignment horizontal="right" vertical="top" wrapText="1"/>
    </xf>
    <xf numFmtId="166" fontId="3" fillId="2" borderId="49" xfId="0" applyNumberFormat="1" applyFont="1" applyFill="1" applyBorder="1" applyAlignment="1" applyProtection="1">
      <alignment horizontal="right" vertical="top" wrapText="1"/>
    </xf>
    <xf numFmtId="166" fontId="3" fillId="2" borderId="50" xfId="0" applyNumberFormat="1" applyFont="1" applyFill="1" applyBorder="1" applyAlignment="1" applyProtection="1">
      <alignment horizontal="right" vertical="top" wrapText="1"/>
    </xf>
    <xf numFmtId="166" fontId="3" fillId="3" borderId="63" xfId="0" applyNumberFormat="1" applyFont="1" applyFill="1" applyBorder="1" applyAlignment="1" applyProtection="1">
      <alignment horizontal="right" vertical="top" wrapText="1"/>
    </xf>
    <xf numFmtId="166" fontId="3" fillId="3" borderId="64" xfId="0" applyNumberFormat="1" applyFont="1" applyFill="1" applyBorder="1" applyAlignment="1" applyProtection="1">
      <alignment horizontal="right" vertical="top" wrapText="1"/>
    </xf>
    <xf numFmtId="166" fontId="3" fillId="5" borderId="67" xfId="0" applyNumberFormat="1" applyFont="1" applyFill="1" applyBorder="1" applyAlignment="1" applyProtection="1">
      <alignment horizontal="right" vertical="top" wrapText="1"/>
    </xf>
    <xf numFmtId="166" fontId="3" fillId="5" borderId="68" xfId="0" applyNumberFormat="1" applyFont="1" applyFill="1" applyBorder="1" applyAlignment="1" applyProtection="1">
      <alignment horizontal="right" vertical="top" wrapText="1"/>
    </xf>
    <xf numFmtId="166" fontId="3" fillId="5" borderId="33" xfId="0" applyNumberFormat="1" applyFont="1" applyFill="1" applyBorder="1" applyAlignment="1" applyProtection="1">
      <alignment horizontal="right" vertical="top" wrapText="1"/>
    </xf>
    <xf numFmtId="166" fontId="3" fillId="5" borderId="34" xfId="0" applyNumberFormat="1" applyFont="1" applyFill="1" applyBorder="1" applyAlignment="1" applyProtection="1">
      <alignment horizontal="right" vertical="top" wrapText="1"/>
    </xf>
    <xf numFmtId="166" fontId="3" fillId="3" borderId="4" xfId="0" applyNumberFormat="1" applyFont="1" applyFill="1" applyBorder="1" applyAlignment="1" applyProtection="1">
      <alignment horizontal="right" vertical="top" wrapText="1"/>
    </xf>
    <xf numFmtId="166" fontId="3" fillId="5" borderId="9" xfId="0" applyNumberFormat="1" applyFont="1" applyFill="1" applyBorder="1" applyAlignment="1" applyProtection="1">
      <alignment horizontal="right" vertical="top" wrapText="1"/>
    </xf>
    <xf numFmtId="166" fontId="3" fillId="5" borderId="43" xfId="0" applyNumberFormat="1" applyFont="1" applyFill="1" applyBorder="1" applyAlignment="1" applyProtection="1">
      <alignment horizontal="right" vertical="top" wrapText="1"/>
    </xf>
    <xf numFmtId="166" fontId="3" fillId="5" borderId="44" xfId="0" applyNumberFormat="1" applyFont="1" applyFill="1" applyBorder="1" applyAlignment="1" applyProtection="1">
      <alignment horizontal="righ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168" fontId="3" fillId="0" borderId="0" xfId="0" applyNumberFormat="1" applyFont="1" applyFill="1" applyBorder="1" applyAlignment="1" applyProtection="1">
      <alignment horizontal="right" vertical="top" wrapText="1"/>
    </xf>
    <xf numFmtId="166" fontId="10" fillId="4" borderId="8" xfId="0" applyNumberFormat="1" applyFont="1" applyFill="1" applyBorder="1" applyAlignment="1" applyProtection="1">
      <alignment horizontal="right" vertical="top" wrapText="1"/>
    </xf>
    <xf numFmtId="165" fontId="3" fillId="4" borderId="8" xfId="0" applyNumberFormat="1" applyFont="1" applyFill="1" applyBorder="1" applyAlignment="1" applyProtection="1">
      <alignment horizontal="right" vertical="top" wrapText="1"/>
    </xf>
    <xf numFmtId="168" fontId="3" fillId="4" borderId="8" xfId="0" applyNumberFormat="1" applyFont="1" applyFill="1" applyBorder="1" applyAlignment="1" applyProtection="1">
      <alignment horizontal="right" vertical="top" wrapText="1"/>
    </xf>
    <xf numFmtId="168" fontId="3" fillId="0" borderId="21" xfId="0" applyNumberFormat="1" applyFont="1" applyFill="1" applyBorder="1" applyAlignment="1" applyProtection="1">
      <alignment horizontal="right" vertical="top" wrapText="1"/>
    </xf>
    <xf numFmtId="166" fontId="3" fillId="3" borderId="56" xfId="0" applyNumberFormat="1" applyFont="1" applyFill="1" applyBorder="1" applyAlignment="1" applyProtection="1">
      <alignment horizontal="right" vertical="top" wrapText="1"/>
    </xf>
    <xf numFmtId="166" fontId="3" fillId="5" borderId="69" xfId="0" applyNumberFormat="1" applyFont="1" applyFill="1" applyBorder="1" applyAlignment="1" applyProtection="1">
      <alignment horizontal="right" vertical="top" wrapText="1"/>
    </xf>
    <xf numFmtId="166" fontId="3" fillId="5" borderId="70" xfId="0" applyNumberFormat="1" applyFont="1" applyFill="1" applyBorder="1" applyAlignment="1" applyProtection="1">
      <alignment horizontal="right" vertical="top" wrapText="1"/>
    </xf>
    <xf numFmtId="166" fontId="10" fillId="4" borderId="6" xfId="0" applyNumberFormat="1" applyFont="1" applyFill="1" applyBorder="1" applyAlignment="1" applyProtection="1">
      <alignment horizontal="right" vertical="top" wrapText="1"/>
    </xf>
    <xf numFmtId="166" fontId="10" fillId="4" borderId="5" xfId="0" applyNumberFormat="1" applyFont="1" applyFill="1" applyBorder="1" applyAlignment="1" applyProtection="1">
      <alignment horizontal="right" vertical="top" wrapText="1"/>
    </xf>
    <xf numFmtId="165" fontId="3" fillId="4" borderId="5" xfId="0" applyNumberFormat="1" applyFont="1" applyFill="1" applyBorder="1" applyAlignment="1" applyProtection="1">
      <alignment horizontal="right" vertical="top" wrapText="1"/>
    </xf>
    <xf numFmtId="168" fontId="3" fillId="4" borderId="5" xfId="0" applyNumberFormat="1" applyFont="1" applyFill="1" applyBorder="1" applyAlignment="1" applyProtection="1">
      <alignment horizontal="right" vertical="top" wrapText="1"/>
    </xf>
    <xf numFmtId="0" fontId="3" fillId="3" borderId="71" xfId="0" applyFont="1" applyFill="1" applyBorder="1" applyAlignment="1" applyProtection="1">
      <alignment horizontal="left" vertical="top" wrapText="1"/>
    </xf>
    <xf numFmtId="0" fontId="3" fillId="3" borderId="72" xfId="0" applyFont="1" applyFill="1" applyBorder="1" applyAlignment="1" applyProtection="1">
      <alignment horizontal="left" vertical="top" wrapText="1"/>
    </xf>
    <xf numFmtId="166" fontId="3" fillId="3" borderId="15" xfId="0" applyNumberFormat="1" applyFont="1" applyFill="1" applyBorder="1" applyAlignment="1" applyProtection="1">
      <alignment horizontal="right" vertical="top" wrapText="1"/>
    </xf>
    <xf numFmtId="166" fontId="3" fillId="3" borderId="33" xfId="0" applyNumberFormat="1" applyFont="1" applyFill="1" applyBorder="1" applyAlignment="1" applyProtection="1">
      <alignment horizontal="right" vertical="top" wrapText="1"/>
    </xf>
    <xf numFmtId="166" fontId="3" fillId="3" borderId="34" xfId="0" applyNumberFormat="1" applyFont="1" applyFill="1" applyBorder="1" applyAlignment="1" applyProtection="1">
      <alignment horizontal="right" vertical="top" wrapText="1"/>
    </xf>
    <xf numFmtId="0" fontId="3" fillId="3" borderId="73" xfId="0" applyFont="1" applyFill="1" applyBorder="1" applyAlignment="1" applyProtection="1">
      <alignment horizontal="left" vertical="top" wrapText="1"/>
    </xf>
    <xf numFmtId="0" fontId="3" fillId="3" borderId="74" xfId="0" applyFont="1" applyFill="1" applyBorder="1" applyAlignment="1" applyProtection="1">
      <alignment horizontal="left" vertical="top" wrapText="1"/>
    </xf>
    <xf numFmtId="166" fontId="3" fillId="3" borderId="75" xfId="0" applyNumberFormat="1" applyFont="1" applyFill="1" applyBorder="1" applyAlignment="1" applyProtection="1">
      <alignment horizontal="right" vertical="top" wrapText="1"/>
    </xf>
    <xf numFmtId="166" fontId="3" fillId="4" borderId="0" xfId="0" applyNumberFormat="1" applyFont="1" applyFill="1" applyBorder="1" applyAlignment="1" applyProtection="1">
      <alignment horizontal="right" vertical="top" wrapText="1"/>
    </xf>
    <xf numFmtId="166" fontId="3" fillId="10" borderId="6" xfId="0" applyNumberFormat="1" applyFont="1" applyFill="1" applyBorder="1" applyAlignment="1" applyProtection="1">
      <alignment horizontal="right" vertical="top" wrapText="1"/>
    </xf>
    <xf numFmtId="0" fontId="3" fillId="0" borderId="28" xfId="0" applyFont="1" applyBorder="1" applyProtection="1"/>
    <xf numFmtId="0" fontId="3" fillId="0" borderId="0" xfId="0" applyFont="1" applyFill="1" applyProtection="1"/>
    <xf numFmtId="0" fontId="5" fillId="0" borderId="0" xfId="0" applyFont="1" applyFill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167" fontId="3" fillId="0" borderId="0" xfId="0" applyNumberFormat="1" applyFont="1" applyFill="1" applyBorder="1" applyAlignment="1" applyProtection="1">
      <alignment horizontal="right" vertical="top" wrapText="1"/>
    </xf>
    <xf numFmtId="166" fontId="10" fillId="5" borderId="33" xfId="0" applyNumberFormat="1" applyFont="1" applyFill="1" applyBorder="1" applyAlignment="1" applyProtection="1">
      <alignment horizontal="right" vertical="top" wrapText="1"/>
    </xf>
    <xf numFmtId="166" fontId="10" fillId="5" borderId="76" xfId="0" applyNumberFormat="1" applyFont="1" applyFill="1" applyBorder="1" applyAlignment="1" applyProtection="1">
      <alignment horizontal="right" vertical="top" wrapText="1"/>
    </xf>
    <xf numFmtId="0" fontId="10" fillId="0" borderId="0" xfId="0" applyFont="1" applyProtection="1"/>
    <xf numFmtId="0" fontId="3" fillId="3" borderId="6" xfId="0" applyFont="1" applyFill="1" applyBorder="1" applyAlignment="1" applyProtection="1">
      <alignment horizontal="left" vertical="top" wrapText="1"/>
    </xf>
    <xf numFmtId="166" fontId="3" fillId="3" borderId="77" xfId="0" applyNumberFormat="1" applyFont="1" applyFill="1" applyBorder="1" applyAlignment="1" applyProtection="1">
      <alignment horizontal="right" vertical="top" wrapText="1"/>
    </xf>
    <xf numFmtId="0" fontId="3" fillId="3" borderId="78" xfId="0" applyFont="1" applyFill="1" applyBorder="1" applyAlignment="1" applyProtection="1">
      <alignment horizontal="left" vertical="top" wrapText="1"/>
    </xf>
    <xf numFmtId="166" fontId="3" fillId="2" borderId="49" xfId="0" quotePrefix="1" applyNumberFormat="1" applyFont="1" applyFill="1" applyBorder="1" applyAlignment="1" applyProtection="1">
      <alignment horizontal="right" vertical="top" wrapText="1"/>
    </xf>
    <xf numFmtId="166" fontId="3" fillId="2" borderId="79" xfId="0" quotePrefix="1" applyNumberFormat="1" applyFont="1" applyFill="1" applyBorder="1" applyAlignment="1" applyProtection="1">
      <alignment horizontal="right" vertical="top" wrapText="1"/>
    </xf>
    <xf numFmtId="166" fontId="10" fillId="5" borderId="43" xfId="0" applyNumberFormat="1" applyFont="1" applyFill="1" applyBorder="1" applyAlignment="1" applyProtection="1">
      <alignment horizontal="right" vertical="top" wrapText="1"/>
    </xf>
    <xf numFmtId="166" fontId="10" fillId="5" borderId="80" xfId="0" applyNumberFormat="1" applyFont="1" applyFill="1" applyBorder="1" applyAlignment="1" applyProtection="1">
      <alignment horizontal="right" vertical="top" wrapText="1"/>
    </xf>
    <xf numFmtId="166" fontId="10" fillId="8" borderId="0" xfId="0" applyNumberFormat="1" applyFont="1" applyFill="1" applyBorder="1" applyAlignment="1" applyProtection="1">
      <alignment horizontal="right" vertical="top" wrapText="1"/>
    </xf>
    <xf numFmtId="169" fontId="3" fillId="4" borderId="0" xfId="0" applyNumberFormat="1" applyFont="1" applyFill="1" applyBorder="1" applyAlignment="1" applyProtection="1">
      <alignment horizontal="right" vertical="top" wrapText="1"/>
    </xf>
    <xf numFmtId="168" fontId="3" fillId="4" borderId="22" xfId="0" applyNumberFormat="1" applyFont="1" applyFill="1" applyBorder="1" applyAlignment="1" applyProtection="1">
      <alignment horizontal="right" vertical="top" wrapText="1"/>
    </xf>
    <xf numFmtId="0" fontId="3" fillId="0" borderId="81" xfId="0" applyFont="1" applyBorder="1" applyProtection="1"/>
    <xf numFmtId="0" fontId="3" fillId="0" borderId="0" xfId="0" applyFont="1" applyFill="1" applyBorder="1" applyAlignment="1" applyProtection="1">
      <alignment horizontal="left" vertical="top" wrapText="1"/>
    </xf>
    <xf numFmtId="170" fontId="3" fillId="0" borderId="0" xfId="0" applyNumberFormat="1" applyFont="1" applyFill="1" applyBorder="1" applyAlignment="1" applyProtection="1">
      <alignment horizontal="righ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right" vertical="top" wrapText="1"/>
    </xf>
    <xf numFmtId="170" fontId="3" fillId="0" borderId="0" xfId="0" applyNumberFormat="1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horizontal="left" vertical="top" wrapText="1"/>
    </xf>
    <xf numFmtId="0" fontId="3" fillId="5" borderId="17" xfId="0" applyFont="1" applyFill="1" applyBorder="1" applyAlignment="1" applyProtection="1">
      <alignment horizontal="left" vertical="top" wrapText="1"/>
    </xf>
    <xf numFmtId="166" fontId="3" fillId="5" borderId="15" xfId="0" applyNumberFormat="1" applyFont="1" applyFill="1" applyBorder="1" applyAlignment="1" applyProtection="1">
      <alignment horizontal="right" vertical="top" wrapText="1"/>
    </xf>
    <xf numFmtId="166" fontId="3" fillId="5" borderId="82" xfId="0" applyNumberFormat="1" applyFont="1" applyFill="1" applyBorder="1" applyAlignment="1" applyProtection="1">
      <alignment horizontal="right" vertical="top" wrapText="1"/>
    </xf>
    <xf numFmtId="166" fontId="3" fillId="8" borderId="42" xfId="0" applyNumberFormat="1" applyFont="1" applyFill="1" applyBorder="1" applyAlignment="1" applyProtection="1">
      <alignment horizontal="right" vertical="top" wrapText="1"/>
      <protection locked="0"/>
    </xf>
    <xf numFmtId="0" fontId="3" fillId="5" borderId="41" xfId="0" applyFont="1" applyFill="1" applyBorder="1" applyAlignment="1" applyProtection="1">
      <alignment horizontal="left" vertical="top" wrapText="1"/>
    </xf>
    <xf numFmtId="0" fontId="3" fillId="5" borderId="16" xfId="0" applyFont="1" applyFill="1" applyBorder="1" applyAlignment="1" applyProtection="1">
      <alignment horizontal="left" vertical="top" wrapText="1"/>
    </xf>
    <xf numFmtId="166" fontId="3" fillId="5" borderId="42" xfId="0" applyNumberFormat="1" applyFont="1" applyFill="1" applyBorder="1" applyAlignment="1" applyProtection="1">
      <alignment horizontal="right" vertical="top" wrapText="1"/>
    </xf>
    <xf numFmtId="166" fontId="3" fillId="5" borderId="83" xfId="0" applyNumberFormat="1" applyFont="1" applyFill="1" applyBorder="1" applyAlignment="1" applyProtection="1">
      <alignment horizontal="right" vertical="top" wrapText="1"/>
    </xf>
    <xf numFmtId="171" fontId="3" fillId="0" borderId="0" xfId="0" applyNumberFormat="1" applyFont="1" applyFill="1" applyBorder="1" applyAlignment="1" applyProtection="1">
      <alignment vertical="top" wrapText="1"/>
    </xf>
    <xf numFmtId="171" fontId="3" fillId="0" borderId="0" xfId="0" applyNumberFormat="1" applyFont="1" applyFill="1" applyBorder="1" applyAlignment="1" applyProtection="1">
      <alignment horizontal="right" vertical="top" wrapText="1"/>
    </xf>
    <xf numFmtId="166" fontId="3" fillId="7" borderId="75" xfId="0" applyNumberFormat="1" applyFont="1" applyFill="1" applyBorder="1" applyAlignment="1" applyProtection="1">
      <alignment horizontal="right" vertical="top" wrapText="1"/>
      <protection locked="0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166" fontId="3" fillId="4" borderId="8" xfId="0" applyNumberFormat="1" applyFont="1" applyFill="1" applyBorder="1" applyAlignment="1" applyProtection="1">
      <alignment horizontal="right" vertical="top" wrapText="1"/>
    </xf>
    <xf numFmtId="0" fontId="10" fillId="4" borderId="0" xfId="0" applyFont="1" applyFill="1" applyBorder="1" applyAlignment="1" applyProtection="1">
      <alignment horizontal="center" vertical="top" wrapText="1"/>
    </xf>
    <xf numFmtId="166" fontId="10" fillId="4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172" fontId="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Protection="1"/>
    <xf numFmtId="0" fontId="16" fillId="0" borderId="84" xfId="0" applyFont="1" applyBorder="1" applyAlignment="1" applyProtection="1">
      <alignment horizontal="left" vertical="top" wrapText="1"/>
    </xf>
    <xf numFmtId="0" fontId="16" fillId="0" borderId="85" xfId="0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wrapText="1"/>
    </xf>
    <xf numFmtId="3" fontId="3" fillId="8" borderId="3" xfId="0" applyNumberFormat="1" applyFont="1" applyFill="1" applyBorder="1" applyAlignment="1" applyProtection="1">
      <alignment horizontal="right" vertical="top" wrapText="1"/>
      <protection locked="0"/>
    </xf>
    <xf numFmtId="170" fontId="3" fillId="11" borderId="21" xfId="0" applyNumberFormat="1" applyFont="1" applyFill="1" applyBorder="1" applyAlignment="1" applyProtection="1">
      <alignment vertical="top" wrapText="1"/>
      <protection locked="0"/>
    </xf>
    <xf numFmtId="167" fontId="3" fillId="8" borderId="3" xfId="0" applyNumberFormat="1" applyFont="1" applyFill="1" applyBorder="1" applyAlignment="1" applyProtection="1">
      <alignment horizontal="right" vertical="top" wrapText="1"/>
      <protection locked="0"/>
    </xf>
    <xf numFmtId="164" fontId="3" fillId="8" borderId="3" xfId="0" applyNumberFormat="1" applyFont="1" applyFill="1" applyBorder="1" applyAlignment="1" applyProtection="1">
      <alignment horizontal="right" vertical="top" wrapText="1"/>
      <protection locked="0"/>
    </xf>
    <xf numFmtId="174" fontId="3" fillId="8" borderId="3" xfId="0" applyNumberFormat="1" applyFont="1" applyFill="1" applyBorder="1" applyAlignment="1" applyProtection="1">
      <alignment horizontal="right" vertical="top" wrapText="1"/>
      <protection locked="0"/>
    </xf>
    <xf numFmtId="166" fontId="3" fillId="8" borderId="3" xfId="0" applyNumberFormat="1" applyFont="1" applyFill="1" applyBorder="1" applyAlignment="1" applyProtection="1">
      <alignment horizontal="right" vertical="top" wrapText="1"/>
      <protection locked="0"/>
    </xf>
    <xf numFmtId="0" fontId="12" fillId="0" borderId="14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3" fillId="0" borderId="21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left" vertical="top" wrapText="1"/>
    </xf>
    <xf numFmtId="0" fontId="10" fillId="0" borderId="21" xfId="0" applyFont="1" applyBorder="1" applyProtection="1">
      <protection locked="0"/>
    </xf>
    <xf numFmtId="166" fontId="3" fillId="0" borderId="0" xfId="0" applyNumberFormat="1" applyFont="1" applyFill="1" applyBorder="1" applyAlignment="1" applyProtection="1">
      <alignment horizontal="left" vertical="top" wrapText="1"/>
    </xf>
    <xf numFmtId="168" fontId="10" fillId="0" borderId="0" xfId="0" applyNumberFormat="1" applyFont="1" applyFill="1" applyBorder="1" applyAlignment="1" applyProtection="1">
      <alignment horizontal="left" vertical="top" wrapText="1"/>
    </xf>
    <xf numFmtId="166" fontId="3" fillId="8" borderId="3" xfId="0" applyNumberFormat="1" applyFont="1" applyFill="1" applyBorder="1" applyAlignment="1" applyProtection="1">
      <alignment horizontal="left" vertical="top" wrapText="1"/>
    </xf>
    <xf numFmtId="3" fontId="3" fillId="8" borderId="3" xfId="0" applyNumberFormat="1" applyFont="1" applyFill="1" applyBorder="1" applyAlignment="1" applyProtection="1">
      <alignment horizontal="right" vertical="top" wrapText="1"/>
    </xf>
    <xf numFmtId="167" fontId="3" fillId="0" borderId="3" xfId="0" applyNumberFormat="1" applyFont="1" applyFill="1" applyBorder="1" applyAlignment="1" applyProtection="1">
      <alignment horizontal="right" wrapText="1"/>
    </xf>
    <xf numFmtId="167" fontId="3" fillId="4" borderId="3" xfId="0" applyNumberFormat="1" applyFont="1" applyFill="1" applyBorder="1" applyAlignment="1" applyProtection="1">
      <alignment horizontal="right" wrapText="1"/>
    </xf>
    <xf numFmtId="167" fontId="3" fillId="8" borderId="3" xfId="0" applyNumberFormat="1" applyFont="1" applyFill="1" applyBorder="1" applyAlignment="1" applyProtection="1">
      <alignment horizontal="right" vertical="top" wrapText="1"/>
    </xf>
    <xf numFmtId="164" fontId="3" fillId="8" borderId="3" xfId="0" applyNumberFormat="1" applyFont="1" applyFill="1" applyBorder="1" applyAlignment="1" applyProtection="1">
      <alignment horizontal="right" vertical="top" wrapText="1"/>
    </xf>
    <xf numFmtId="173" fontId="3" fillId="8" borderId="3" xfId="0" applyNumberFormat="1" applyFont="1" applyFill="1" applyBorder="1" applyAlignment="1" applyProtection="1">
      <alignment horizontal="right" vertical="top" wrapText="1"/>
    </xf>
    <xf numFmtId="166" fontId="3" fillId="8" borderId="3" xfId="0" applyNumberFormat="1" applyFont="1" applyFill="1" applyBorder="1" applyAlignment="1" applyProtection="1">
      <alignment horizontal="right" vertical="top" wrapText="1"/>
    </xf>
    <xf numFmtId="0" fontId="12" fillId="0" borderId="14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vertical="center"/>
    </xf>
    <xf numFmtId="166" fontId="3" fillId="8" borderId="42" xfId="0" applyNumberFormat="1" applyFont="1" applyFill="1" applyBorder="1" applyAlignment="1" applyProtection="1">
      <alignment horizontal="right" vertical="top" wrapText="1"/>
    </xf>
    <xf numFmtId="0" fontId="10" fillId="4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protection locked="0"/>
    </xf>
    <xf numFmtId="0" fontId="5" fillId="4" borderId="8" xfId="0" applyFont="1" applyFill="1" applyBorder="1" applyAlignment="1" applyProtection="1">
      <alignment horizontal="left" vertical="top" wrapText="1"/>
    </xf>
    <xf numFmtId="0" fontId="6" fillId="0" borderId="8" xfId="0" applyFont="1" applyBorder="1" applyAlignment="1" applyProtection="1"/>
    <xf numFmtId="0" fontId="12" fillId="0" borderId="1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textRotation="90" wrapText="1"/>
    </xf>
    <xf numFmtId="0" fontId="0" fillId="0" borderId="22" xfId="0" applyFill="1" applyBorder="1" applyAlignment="1" applyProtection="1">
      <alignment horizontal="center" vertical="center" textRotation="90" wrapText="1"/>
    </xf>
    <xf numFmtId="0" fontId="9" fillId="0" borderId="18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10" fillId="4" borderId="8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center" vertical="center" textRotation="90" wrapText="1"/>
    </xf>
    <xf numFmtId="0" fontId="0" fillId="0" borderId="21" xfId="0" applyFill="1" applyBorder="1" applyAlignment="1" applyProtection="1">
      <alignment horizontal="center" vertical="center" textRotation="90" wrapText="1"/>
    </xf>
    <xf numFmtId="0" fontId="0" fillId="0" borderId="28" xfId="0" applyFill="1" applyBorder="1" applyAlignment="1" applyProtection="1">
      <alignment horizontal="center" vertical="center" textRotation="90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16" fillId="0" borderId="86" xfId="0" applyFont="1" applyBorder="1" applyAlignment="1" applyProtection="1">
      <alignment horizontal="left" vertical="top" wrapText="1"/>
    </xf>
    <xf numFmtId="0" fontId="16" fillId="0" borderId="87" xfId="0" applyFont="1" applyBorder="1" applyAlignment="1" applyProtection="1">
      <alignment horizontal="left" vertical="top" wrapText="1"/>
    </xf>
    <xf numFmtId="0" fontId="16" fillId="0" borderId="81" xfId="0" applyFont="1" applyBorder="1" applyAlignment="1" applyProtection="1">
      <alignment horizontal="left" vertical="top" wrapText="1"/>
    </xf>
    <xf numFmtId="0" fontId="16" fillId="0" borderId="9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22" xfId="0" applyFont="1" applyBorder="1" applyAlignment="1" applyProtection="1">
      <alignment horizontal="left" vertical="top" wrapText="1"/>
    </xf>
  </cellXfs>
  <cellStyles count="7">
    <cellStyle name="Standard" xfId="0" builtinId="0"/>
    <cellStyle name="Standard 2" xfId="1"/>
    <cellStyle name="Standard 2 2" xfId="2"/>
    <cellStyle name="Standard 2 3" xfId="6"/>
    <cellStyle name="Standard 2 4" xfId="4"/>
    <cellStyle name="Standard 3" xfId="3"/>
    <cellStyle name="Standard 4" xfId="5"/>
  </cellStyles>
  <dxfs count="20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6"/>
  <sheetViews>
    <sheetView tabSelected="1" topLeftCell="A58" workbookViewId="0">
      <selection activeCell="I73" sqref="I73"/>
    </sheetView>
  </sheetViews>
  <sheetFormatPr baseColWidth="10" defaultRowHeight="11.25" x14ac:dyDescent="0.2"/>
  <cols>
    <col min="1" max="1" width="7.42578125" style="4" customWidth="1"/>
    <col min="2" max="2" width="50.7109375" style="4" customWidth="1"/>
    <col min="3" max="3" width="1.85546875" style="4" customWidth="1"/>
    <col min="4" max="6" width="11.7109375" style="4" customWidth="1"/>
    <col min="7" max="7" width="6.7109375" style="4" customWidth="1"/>
    <col min="8" max="8" width="1.85546875" style="4" customWidth="1"/>
    <col min="9" max="11" width="11.7109375" style="4" customWidth="1"/>
    <col min="12" max="12" width="6.7109375" style="4" customWidth="1"/>
    <col min="13" max="13" width="5.28515625" style="4" customWidth="1"/>
    <col min="14" max="254" width="11.42578125" style="4"/>
    <col min="255" max="255" width="7.42578125" style="4" customWidth="1"/>
    <col min="256" max="256" width="50.7109375" style="4" customWidth="1"/>
    <col min="257" max="257" width="1.85546875" style="4" customWidth="1"/>
    <col min="258" max="261" width="11.7109375" style="4" customWidth="1"/>
    <col min="262" max="262" width="6.7109375" style="4" customWidth="1"/>
    <col min="263" max="263" width="1.85546875" style="4" customWidth="1"/>
    <col min="264" max="267" width="11.7109375" style="4" customWidth="1"/>
    <col min="268" max="268" width="6.7109375" style="4" customWidth="1"/>
    <col min="269" max="269" width="5.28515625" style="4" customWidth="1"/>
    <col min="270" max="510" width="11.42578125" style="4"/>
    <col min="511" max="511" width="7.42578125" style="4" customWidth="1"/>
    <col min="512" max="512" width="50.7109375" style="4" customWidth="1"/>
    <col min="513" max="513" width="1.85546875" style="4" customWidth="1"/>
    <col min="514" max="517" width="11.7109375" style="4" customWidth="1"/>
    <col min="518" max="518" width="6.7109375" style="4" customWidth="1"/>
    <col min="519" max="519" width="1.85546875" style="4" customWidth="1"/>
    <col min="520" max="523" width="11.7109375" style="4" customWidth="1"/>
    <col min="524" max="524" width="6.7109375" style="4" customWidth="1"/>
    <col min="525" max="525" width="5.28515625" style="4" customWidth="1"/>
    <col min="526" max="766" width="11.42578125" style="4"/>
    <col min="767" max="767" width="7.42578125" style="4" customWidth="1"/>
    <col min="768" max="768" width="50.7109375" style="4" customWidth="1"/>
    <col min="769" max="769" width="1.85546875" style="4" customWidth="1"/>
    <col min="770" max="773" width="11.7109375" style="4" customWidth="1"/>
    <col min="774" max="774" width="6.7109375" style="4" customWidth="1"/>
    <col min="775" max="775" width="1.85546875" style="4" customWidth="1"/>
    <col min="776" max="779" width="11.7109375" style="4" customWidth="1"/>
    <col min="780" max="780" width="6.7109375" style="4" customWidth="1"/>
    <col min="781" max="781" width="5.28515625" style="4" customWidth="1"/>
    <col min="782" max="1022" width="11.42578125" style="4"/>
    <col min="1023" max="1023" width="7.42578125" style="4" customWidth="1"/>
    <col min="1024" max="1024" width="50.7109375" style="4" customWidth="1"/>
    <col min="1025" max="1025" width="1.85546875" style="4" customWidth="1"/>
    <col min="1026" max="1029" width="11.7109375" style="4" customWidth="1"/>
    <col min="1030" max="1030" width="6.7109375" style="4" customWidth="1"/>
    <col min="1031" max="1031" width="1.85546875" style="4" customWidth="1"/>
    <col min="1032" max="1035" width="11.7109375" style="4" customWidth="1"/>
    <col min="1036" max="1036" width="6.7109375" style="4" customWidth="1"/>
    <col min="1037" max="1037" width="5.28515625" style="4" customWidth="1"/>
    <col min="1038" max="1278" width="11.42578125" style="4"/>
    <col min="1279" max="1279" width="7.42578125" style="4" customWidth="1"/>
    <col min="1280" max="1280" width="50.7109375" style="4" customWidth="1"/>
    <col min="1281" max="1281" width="1.85546875" style="4" customWidth="1"/>
    <col min="1282" max="1285" width="11.7109375" style="4" customWidth="1"/>
    <col min="1286" max="1286" width="6.7109375" style="4" customWidth="1"/>
    <col min="1287" max="1287" width="1.85546875" style="4" customWidth="1"/>
    <col min="1288" max="1291" width="11.7109375" style="4" customWidth="1"/>
    <col min="1292" max="1292" width="6.7109375" style="4" customWidth="1"/>
    <col min="1293" max="1293" width="5.28515625" style="4" customWidth="1"/>
    <col min="1294" max="1534" width="11.42578125" style="4"/>
    <col min="1535" max="1535" width="7.42578125" style="4" customWidth="1"/>
    <col min="1536" max="1536" width="50.7109375" style="4" customWidth="1"/>
    <col min="1537" max="1537" width="1.85546875" style="4" customWidth="1"/>
    <col min="1538" max="1541" width="11.7109375" style="4" customWidth="1"/>
    <col min="1542" max="1542" width="6.7109375" style="4" customWidth="1"/>
    <col min="1543" max="1543" width="1.85546875" style="4" customWidth="1"/>
    <col min="1544" max="1547" width="11.7109375" style="4" customWidth="1"/>
    <col min="1548" max="1548" width="6.7109375" style="4" customWidth="1"/>
    <col min="1549" max="1549" width="5.28515625" style="4" customWidth="1"/>
    <col min="1550" max="1790" width="11.42578125" style="4"/>
    <col min="1791" max="1791" width="7.42578125" style="4" customWidth="1"/>
    <col min="1792" max="1792" width="50.7109375" style="4" customWidth="1"/>
    <col min="1793" max="1793" width="1.85546875" style="4" customWidth="1"/>
    <col min="1794" max="1797" width="11.7109375" style="4" customWidth="1"/>
    <col min="1798" max="1798" width="6.7109375" style="4" customWidth="1"/>
    <col min="1799" max="1799" width="1.85546875" style="4" customWidth="1"/>
    <col min="1800" max="1803" width="11.7109375" style="4" customWidth="1"/>
    <col min="1804" max="1804" width="6.7109375" style="4" customWidth="1"/>
    <col min="1805" max="1805" width="5.28515625" style="4" customWidth="1"/>
    <col min="1806" max="2046" width="11.42578125" style="4"/>
    <col min="2047" max="2047" width="7.42578125" style="4" customWidth="1"/>
    <col min="2048" max="2048" width="50.7109375" style="4" customWidth="1"/>
    <col min="2049" max="2049" width="1.85546875" style="4" customWidth="1"/>
    <col min="2050" max="2053" width="11.7109375" style="4" customWidth="1"/>
    <col min="2054" max="2054" width="6.7109375" style="4" customWidth="1"/>
    <col min="2055" max="2055" width="1.85546875" style="4" customWidth="1"/>
    <col min="2056" max="2059" width="11.7109375" style="4" customWidth="1"/>
    <col min="2060" max="2060" width="6.7109375" style="4" customWidth="1"/>
    <col min="2061" max="2061" width="5.28515625" style="4" customWidth="1"/>
    <col min="2062" max="2302" width="11.42578125" style="4"/>
    <col min="2303" max="2303" width="7.42578125" style="4" customWidth="1"/>
    <col min="2304" max="2304" width="50.7109375" style="4" customWidth="1"/>
    <col min="2305" max="2305" width="1.85546875" style="4" customWidth="1"/>
    <col min="2306" max="2309" width="11.7109375" style="4" customWidth="1"/>
    <col min="2310" max="2310" width="6.7109375" style="4" customWidth="1"/>
    <col min="2311" max="2311" width="1.85546875" style="4" customWidth="1"/>
    <col min="2312" max="2315" width="11.7109375" style="4" customWidth="1"/>
    <col min="2316" max="2316" width="6.7109375" style="4" customWidth="1"/>
    <col min="2317" max="2317" width="5.28515625" style="4" customWidth="1"/>
    <col min="2318" max="2558" width="11.42578125" style="4"/>
    <col min="2559" max="2559" width="7.42578125" style="4" customWidth="1"/>
    <col min="2560" max="2560" width="50.7109375" style="4" customWidth="1"/>
    <col min="2561" max="2561" width="1.85546875" style="4" customWidth="1"/>
    <col min="2562" max="2565" width="11.7109375" style="4" customWidth="1"/>
    <col min="2566" max="2566" width="6.7109375" style="4" customWidth="1"/>
    <col min="2567" max="2567" width="1.85546875" style="4" customWidth="1"/>
    <col min="2568" max="2571" width="11.7109375" style="4" customWidth="1"/>
    <col min="2572" max="2572" width="6.7109375" style="4" customWidth="1"/>
    <col min="2573" max="2573" width="5.28515625" style="4" customWidth="1"/>
    <col min="2574" max="2814" width="11.42578125" style="4"/>
    <col min="2815" max="2815" width="7.42578125" style="4" customWidth="1"/>
    <col min="2816" max="2816" width="50.7109375" style="4" customWidth="1"/>
    <col min="2817" max="2817" width="1.85546875" style="4" customWidth="1"/>
    <col min="2818" max="2821" width="11.7109375" style="4" customWidth="1"/>
    <col min="2822" max="2822" width="6.7109375" style="4" customWidth="1"/>
    <col min="2823" max="2823" width="1.85546875" style="4" customWidth="1"/>
    <col min="2824" max="2827" width="11.7109375" style="4" customWidth="1"/>
    <col min="2828" max="2828" width="6.7109375" style="4" customWidth="1"/>
    <col min="2829" max="2829" width="5.28515625" style="4" customWidth="1"/>
    <col min="2830" max="3070" width="11.42578125" style="4"/>
    <col min="3071" max="3071" width="7.42578125" style="4" customWidth="1"/>
    <col min="3072" max="3072" width="50.7109375" style="4" customWidth="1"/>
    <col min="3073" max="3073" width="1.85546875" style="4" customWidth="1"/>
    <col min="3074" max="3077" width="11.7109375" style="4" customWidth="1"/>
    <col min="3078" max="3078" width="6.7109375" style="4" customWidth="1"/>
    <col min="3079" max="3079" width="1.85546875" style="4" customWidth="1"/>
    <col min="3080" max="3083" width="11.7109375" style="4" customWidth="1"/>
    <col min="3084" max="3084" width="6.7109375" style="4" customWidth="1"/>
    <col min="3085" max="3085" width="5.28515625" style="4" customWidth="1"/>
    <col min="3086" max="3326" width="11.42578125" style="4"/>
    <col min="3327" max="3327" width="7.42578125" style="4" customWidth="1"/>
    <col min="3328" max="3328" width="50.7109375" style="4" customWidth="1"/>
    <col min="3329" max="3329" width="1.85546875" style="4" customWidth="1"/>
    <col min="3330" max="3333" width="11.7109375" style="4" customWidth="1"/>
    <col min="3334" max="3334" width="6.7109375" style="4" customWidth="1"/>
    <col min="3335" max="3335" width="1.85546875" style="4" customWidth="1"/>
    <col min="3336" max="3339" width="11.7109375" style="4" customWidth="1"/>
    <col min="3340" max="3340" width="6.7109375" style="4" customWidth="1"/>
    <col min="3341" max="3341" width="5.28515625" style="4" customWidth="1"/>
    <col min="3342" max="3582" width="11.42578125" style="4"/>
    <col min="3583" max="3583" width="7.42578125" style="4" customWidth="1"/>
    <col min="3584" max="3584" width="50.7109375" style="4" customWidth="1"/>
    <col min="3585" max="3585" width="1.85546875" style="4" customWidth="1"/>
    <col min="3586" max="3589" width="11.7109375" style="4" customWidth="1"/>
    <col min="3590" max="3590" width="6.7109375" style="4" customWidth="1"/>
    <col min="3591" max="3591" width="1.85546875" style="4" customWidth="1"/>
    <col min="3592" max="3595" width="11.7109375" style="4" customWidth="1"/>
    <col min="3596" max="3596" width="6.7109375" style="4" customWidth="1"/>
    <col min="3597" max="3597" width="5.28515625" style="4" customWidth="1"/>
    <col min="3598" max="3838" width="11.42578125" style="4"/>
    <col min="3839" max="3839" width="7.42578125" style="4" customWidth="1"/>
    <col min="3840" max="3840" width="50.7109375" style="4" customWidth="1"/>
    <col min="3841" max="3841" width="1.85546875" style="4" customWidth="1"/>
    <col min="3842" max="3845" width="11.7109375" style="4" customWidth="1"/>
    <col min="3846" max="3846" width="6.7109375" style="4" customWidth="1"/>
    <col min="3847" max="3847" width="1.85546875" style="4" customWidth="1"/>
    <col min="3848" max="3851" width="11.7109375" style="4" customWidth="1"/>
    <col min="3852" max="3852" width="6.7109375" style="4" customWidth="1"/>
    <col min="3853" max="3853" width="5.28515625" style="4" customWidth="1"/>
    <col min="3854" max="4094" width="11.42578125" style="4"/>
    <col min="4095" max="4095" width="7.42578125" style="4" customWidth="1"/>
    <col min="4096" max="4096" width="50.7109375" style="4" customWidth="1"/>
    <col min="4097" max="4097" width="1.85546875" style="4" customWidth="1"/>
    <col min="4098" max="4101" width="11.7109375" style="4" customWidth="1"/>
    <col min="4102" max="4102" width="6.7109375" style="4" customWidth="1"/>
    <col min="4103" max="4103" width="1.85546875" style="4" customWidth="1"/>
    <col min="4104" max="4107" width="11.7109375" style="4" customWidth="1"/>
    <col min="4108" max="4108" width="6.7109375" style="4" customWidth="1"/>
    <col min="4109" max="4109" width="5.28515625" style="4" customWidth="1"/>
    <col min="4110" max="4350" width="11.42578125" style="4"/>
    <col min="4351" max="4351" width="7.42578125" style="4" customWidth="1"/>
    <col min="4352" max="4352" width="50.7109375" style="4" customWidth="1"/>
    <col min="4353" max="4353" width="1.85546875" style="4" customWidth="1"/>
    <col min="4354" max="4357" width="11.7109375" style="4" customWidth="1"/>
    <col min="4358" max="4358" width="6.7109375" style="4" customWidth="1"/>
    <col min="4359" max="4359" width="1.85546875" style="4" customWidth="1"/>
    <col min="4360" max="4363" width="11.7109375" style="4" customWidth="1"/>
    <col min="4364" max="4364" width="6.7109375" style="4" customWidth="1"/>
    <col min="4365" max="4365" width="5.28515625" style="4" customWidth="1"/>
    <col min="4366" max="4606" width="11.42578125" style="4"/>
    <col min="4607" max="4607" width="7.42578125" style="4" customWidth="1"/>
    <col min="4608" max="4608" width="50.7109375" style="4" customWidth="1"/>
    <col min="4609" max="4609" width="1.85546875" style="4" customWidth="1"/>
    <col min="4610" max="4613" width="11.7109375" style="4" customWidth="1"/>
    <col min="4614" max="4614" width="6.7109375" style="4" customWidth="1"/>
    <col min="4615" max="4615" width="1.85546875" style="4" customWidth="1"/>
    <col min="4616" max="4619" width="11.7109375" style="4" customWidth="1"/>
    <col min="4620" max="4620" width="6.7109375" style="4" customWidth="1"/>
    <col min="4621" max="4621" width="5.28515625" style="4" customWidth="1"/>
    <col min="4622" max="4862" width="11.42578125" style="4"/>
    <col min="4863" max="4863" width="7.42578125" style="4" customWidth="1"/>
    <col min="4864" max="4864" width="50.7109375" style="4" customWidth="1"/>
    <col min="4865" max="4865" width="1.85546875" style="4" customWidth="1"/>
    <col min="4866" max="4869" width="11.7109375" style="4" customWidth="1"/>
    <col min="4870" max="4870" width="6.7109375" style="4" customWidth="1"/>
    <col min="4871" max="4871" width="1.85546875" style="4" customWidth="1"/>
    <col min="4872" max="4875" width="11.7109375" style="4" customWidth="1"/>
    <col min="4876" max="4876" width="6.7109375" style="4" customWidth="1"/>
    <col min="4877" max="4877" width="5.28515625" style="4" customWidth="1"/>
    <col min="4878" max="5118" width="11.42578125" style="4"/>
    <col min="5119" max="5119" width="7.42578125" style="4" customWidth="1"/>
    <col min="5120" max="5120" width="50.7109375" style="4" customWidth="1"/>
    <col min="5121" max="5121" width="1.85546875" style="4" customWidth="1"/>
    <col min="5122" max="5125" width="11.7109375" style="4" customWidth="1"/>
    <col min="5126" max="5126" width="6.7109375" style="4" customWidth="1"/>
    <col min="5127" max="5127" width="1.85546875" style="4" customWidth="1"/>
    <col min="5128" max="5131" width="11.7109375" style="4" customWidth="1"/>
    <col min="5132" max="5132" width="6.7109375" style="4" customWidth="1"/>
    <col min="5133" max="5133" width="5.28515625" style="4" customWidth="1"/>
    <col min="5134" max="5374" width="11.42578125" style="4"/>
    <col min="5375" max="5375" width="7.42578125" style="4" customWidth="1"/>
    <col min="5376" max="5376" width="50.7109375" style="4" customWidth="1"/>
    <col min="5377" max="5377" width="1.85546875" style="4" customWidth="1"/>
    <col min="5378" max="5381" width="11.7109375" style="4" customWidth="1"/>
    <col min="5382" max="5382" width="6.7109375" style="4" customWidth="1"/>
    <col min="5383" max="5383" width="1.85546875" style="4" customWidth="1"/>
    <col min="5384" max="5387" width="11.7109375" style="4" customWidth="1"/>
    <col min="5388" max="5388" width="6.7109375" style="4" customWidth="1"/>
    <col min="5389" max="5389" width="5.28515625" style="4" customWidth="1"/>
    <col min="5390" max="5630" width="11.42578125" style="4"/>
    <col min="5631" max="5631" width="7.42578125" style="4" customWidth="1"/>
    <col min="5632" max="5632" width="50.7109375" style="4" customWidth="1"/>
    <col min="5633" max="5633" width="1.85546875" style="4" customWidth="1"/>
    <col min="5634" max="5637" width="11.7109375" style="4" customWidth="1"/>
    <col min="5638" max="5638" width="6.7109375" style="4" customWidth="1"/>
    <col min="5639" max="5639" width="1.85546875" style="4" customWidth="1"/>
    <col min="5640" max="5643" width="11.7109375" style="4" customWidth="1"/>
    <col min="5644" max="5644" width="6.7109375" style="4" customWidth="1"/>
    <col min="5645" max="5645" width="5.28515625" style="4" customWidth="1"/>
    <col min="5646" max="5886" width="11.42578125" style="4"/>
    <col min="5887" max="5887" width="7.42578125" style="4" customWidth="1"/>
    <col min="5888" max="5888" width="50.7109375" style="4" customWidth="1"/>
    <col min="5889" max="5889" width="1.85546875" style="4" customWidth="1"/>
    <col min="5890" max="5893" width="11.7109375" style="4" customWidth="1"/>
    <col min="5894" max="5894" width="6.7109375" style="4" customWidth="1"/>
    <col min="5895" max="5895" width="1.85546875" style="4" customWidth="1"/>
    <col min="5896" max="5899" width="11.7109375" style="4" customWidth="1"/>
    <col min="5900" max="5900" width="6.7109375" style="4" customWidth="1"/>
    <col min="5901" max="5901" width="5.28515625" style="4" customWidth="1"/>
    <col min="5902" max="6142" width="11.42578125" style="4"/>
    <col min="6143" max="6143" width="7.42578125" style="4" customWidth="1"/>
    <col min="6144" max="6144" width="50.7109375" style="4" customWidth="1"/>
    <col min="6145" max="6145" width="1.85546875" style="4" customWidth="1"/>
    <col min="6146" max="6149" width="11.7109375" style="4" customWidth="1"/>
    <col min="6150" max="6150" width="6.7109375" style="4" customWidth="1"/>
    <col min="6151" max="6151" width="1.85546875" style="4" customWidth="1"/>
    <col min="6152" max="6155" width="11.7109375" style="4" customWidth="1"/>
    <col min="6156" max="6156" width="6.7109375" style="4" customWidth="1"/>
    <col min="6157" max="6157" width="5.28515625" style="4" customWidth="1"/>
    <col min="6158" max="6398" width="11.42578125" style="4"/>
    <col min="6399" max="6399" width="7.42578125" style="4" customWidth="1"/>
    <col min="6400" max="6400" width="50.7109375" style="4" customWidth="1"/>
    <col min="6401" max="6401" width="1.85546875" style="4" customWidth="1"/>
    <col min="6402" max="6405" width="11.7109375" style="4" customWidth="1"/>
    <col min="6406" max="6406" width="6.7109375" style="4" customWidth="1"/>
    <col min="6407" max="6407" width="1.85546875" style="4" customWidth="1"/>
    <col min="6408" max="6411" width="11.7109375" style="4" customWidth="1"/>
    <col min="6412" max="6412" width="6.7109375" style="4" customWidth="1"/>
    <col min="6413" max="6413" width="5.28515625" style="4" customWidth="1"/>
    <col min="6414" max="6654" width="11.42578125" style="4"/>
    <col min="6655" max="6655" width="7.42578125" style="4" customWidth="1"/>
    <col min="6656" max="6656" width="50.7109375" style="4" customWidth="1"/>
    <col min="6657" max="6657" width="1.85546875" style="4" customWidth="1"/>
    <col min="6658" max="6661" width="11.7109375" style="4" customWidth="1"/>
    <col min="6662" max="6662" width="6.7109375" style="4" customWidth="1"/>
    <col min="6663" max="6663" width="1.85546875" style="4" customWidth="1"/>
    <col min="6664" max="6667" width="11.7109375" style="4" customWidth="1"/>
    <col min="6668" max="6668" width="6.7109375" style="4" customWidth="1"/>
    <col min="6669" max="6669" width="5.28515625" style="4" customWidth="1"/>
    <col min="6670" max="6910" width="11.42578125" style="4"/>
    <col min="6911" max="6911" width="7.42578125" style="4" customWidth="1"/>
    <col min="6912" max="6912" width="50.7109375" style="4" customWidth="1"/>
    <col min="6913" max="6913" width="1.85546875" style="4" customWidth="1"/>
    <col min="6914" max="6917" width="11.7109375" style="4" customWidth="1"/>
    <col min="6918" max="6918" width="6.7109375" style="4" customWidth="1"/>
    <col min="6919" max="6919" width="1.85546875" style="4" customWidth="1"/>
    <col min="6920" max="6923" width="11.7109375" style="4" customWidth="1"/>
    <col min="6924" max="6924" width="6.7109375" style="4" customWidth="1"/>
    <col min="6925" max="6925" width="5.28515625" style="4" customWidth="1"/>
    <col min="6926" max="7166" width="11.42578125" style="4"/>
    <col min="7167" max="7167" width="7.42578125" style="4" customWidth="1"/>
    <col min="7168" max="7168" width="50.7109375" style="4" customWidth="1"/>
    <col min="7169" max="7169" width="1.85546875" style="4" customWidth="1"/>
    <col min="7170" max="7173" width="11.7109375" style="4" customWidth="1"/>
    <col min="7174" max="7174" width="6.7109375" style="4" customWidth="1"/>
    <col min="7175" max="7175" width="1.85546875" style="4" customWidth="1"/>
    <col min="7176" max="7179" width="11.7109375" style="4" customWidth="1"/>
    <col min="7180" max="7180" width="6.7109375" style="4" customWidth="1"/>
    <col min="7181" max="7181" width="5.28515625" style="4" customWidth="1"/>
    <col min="7182" max="7422" width="11.42578125" style="4"/>
    <col min="7423" max="7423" width="7.42578125" style="4" customWidth="1"/>
    <col min="7424" max="7424" width="50.7109375" style="4" customWidth="1"/>
    <col min="7425" max="7425" width="1.85546875" style="4" customWidth="1"/>
    <col min="7426" max="7429" width="11.7109375" style="4" customWidth="1"/>
    <col min="7430" max="7430" width="6.7109375" style="4" customWidth="1"/>
    <col min="7431" max="7431" width="1.85546875" style="4" customWidth="1"/>
    <col min="7432" max="7435" width="11.7109375" style="4" customWidth="1"/>
    <col min="7436" max="7436" width="6.7109375" style="4" customWidth="1"/>
    <col min="7437" max="7437" width="5.28515625" style="4" customWidth="1"/>
    <col min="7438" max="7678" width="11.42578125" style="4"/>
    <col min="7679" max="7679" width="7.42578125" style="4" customWidth="1"/>
    <col min="7680" max="7680" width="50.7109375" style="4" customWidth="1"/>
    <col min="7681" max="7681" width="1.85546875" style="4" customWidth="1"/>
    <col min="7682" max="7685" width="11.7109375" style="4" customWidth="1"/>
    <col min="7686" max="7686" width="6.7109375" style="4" customWidth="1"/>
    <col min="7687" max="7687" width="1.85546875" style="4" customWidth="1"/>
    <col min="7688" max="7691" width="11.7109375" style="4" customWidth="1"/>
    <col min="7692" max="7692" width="6.7109375" style="4" customWidth="1"/>
    <col min="7693" max="7693" width="5.28515625" style="4" customWidth="1"/>
    <col min="7694" max="7934" width="11.42578125" style="4"/>
    <col min="7935" max="7935" width="7.42578125" style="4" customWidth="1"/>
    <col min="7936" max="7936" width="50.7109375" style="4" customWidth="1"/>
    <col min="7937" max="7937" width="1.85546875" style="4" customWidth="1"/>
    <col min="7938" max="7941" width="11.7109375" style="4" customWidth="1"/>
    <col min="7942" max="7942" width="6.7109375" style="4" customWidth="1"/>
    <col min="7943" max="7943" width="1.85546875" style="4" customWidth="1"/>
    <col min="7944" max="7947" width="11.7109375" style="4" customWidth="1"/>
    <col min="7948" max="7948" width="6.7109375" style="4" customWidth="1"/>
    <col min="7949" max="7949" width="5.28515625" style="4" customWidth="1"/>
    <col min="7950" max="8190" width="11.42578125" style="4"/>
    <col min="8191" max="8191" width="7.42578125" style="4" customWidth="1"/>
    <col min="8192" max="8192" width="50.7109375" style="4" customWidth="1"/>
    <col min="8193" max="8193" width="1.85546875" style="4" customWidth="1"/>
    <col min="8194" max="8197" width="11.7109375" style="4" customWidth="1"/>
    <col min="8198" max="8198" width="6.7109375" style="4" customWidth="1"/>
    <col min="8199" max="8199" width="1.85546875" style="4" customWidth="1"/>
    <col min="8200" max="8203" width="11.7109375" style="4" customWidth="1"/>
    <col min="8204" max="8204" width="6.7109375" style="4" customWidth="1"/>
    <col min="8205" max="8205" width="5.28515625" style="4" customWidth="1"/>
    <col min="8206" max="8446" width="11.42578125" style="4"/>
    <col min="8447" max="8447" width="7.42578125" style="4" customWidth="1"/>
    <col min="8448" max="8448" width="50.7109375" style="4" customWidth="1"/>
    <col min="8449" max="8449" width="1.85546875" style="4" customWidth="1"/>
    <col min="8450" max="8453" width="11.7109375" style="4" customWidth="1"/>
    <col min="8454" max="8454" width="6.7109375" style="4" customWidth="1"/>
    <col min="8455" max="8455" width="1.85546875" style="4" customWidth="1"/>
    <col min="8456" max="8459" width="11.7109375" style="4" customWidth="1"/>
    <col min="8460" max="8460" width="6.7109375" style="4" customWidth="1"/>
    <col min="8461" max="8461" width="5.28515625" style="4" customWidth="1"/>
    <col min="8462" max="8702" width="11.42578125" style="4"/>
    <col min="8703" max="8703" width="7.42578125" style="4" customWidth="1"/>
    <col min="8704" max="8704" width="50.7109375" style="4" customWidth="1"/>
    <col min="8705" max="8705" width="1.85546875" style="4" customWidth="1"/>
    <col min="8706" max="8709" width="11.7109375" style="4" customWidth="1"/>
    <col min="8710" max="8710" width="6.7109375" style="4" customWidth="1"/>
    <col min="8711" max="8711" width="1.85546875" style="4" customWidth="1"/>
    <col min="8712" max="8715" width="11.7109375" style="4" customWidth="1"/>
    <col min="8716" max="8716" width="6.7109375" style="4" customWidth="1"/>
    <col min="8717" max="8717" width="5.28515625" style="4" customWidth="1"/>
    <col min="8718" max="8958" width="11.42578125" style="4"/>
    <col min="8959" max="8959" width="7.42578125" style="4" customWidth="1"/>
    <col min="8960" max="8960" width="50.7109375" style="4" customWidth="1"/>
    <col min="8961" max="8961" width="1.85546875" style="4" customWidth="1"/>
    <col min="8962" max="8965" width="11.7109375" style="4" customWidth="1"/>
    <col min="8966" max="8966" width="6.7109375" style="4" customWidth="1"/>
    <col min="8967" max="8967" width="1.85546875" style="4" customWidth="1"/>
    <col min="8968" max="8971" width="11.7109375" style="4" customWidth="1"/>
    <col min="8972" max="8972" width="6.7109375" style="4" customWidth="1"/>
    <col min="8973" max="8973" width="5.28515625" style="4" customWidth="1"/>
    <col min="8974" max="9214" width="11.42578125" style="4"/>
    <col min="9215" max="9215" width="7.42578125" style="4" customWidth="1"/>
    <col min="9216" max="9216" width="50.7109375" style="4" customWidth="1"/>
    <col min="9217" max="9217" width="1.85546875" style="4" customWidth="1"/>
    <col min="9218" max="9221" width="11.7109375" style="4" customWidth="1"/>
    <col min="9222" max="9222" width="6.7109375" style="4" customWidth="1"/>
    <col min="9223" max="9223" width="1.85546875" style="4" customWidth="1"/>
    <col min="9224" max="9227" width="11.7109375" style="4" customWidth="1"/>
    <col min="9228" max="9228" width="6.7109375" style="4" customWidth="1"/>
    <col min="9229" max="9229" width="5.28515625" style="4" customWidth="1"/>
    <col min="9230" max="9470" width="11.42578125" style="4"/>
    <col min="9471" max="9471" width="7.42578125" style="4" customWidth="1"/>
    <col min="9472" max="9472" width="50.7109375" style="4" customWidth="1"/>
    <col min="9473" max="9473" width="1.85546875" style="4" customWidth="1"/>
    <col min="9474" max="9477" width="11.7109375" style="4" customWidth="1"/>
    <col min="9478" max="9478" width="6.7109375" style="4" customWidth="1"/>
    <col min="9479" max="9479" width="1.85546875" style="4" customWidth="1"/>
    <col min="9480" max="9483" width="11.7109375" style="4" customWidth="1"/>
    <col min="9484" max="9484" width="6.7109375" style="4" customWidth="1"/>
    <col min="9485" max="9485" width="5.28515625" style="4" customWidth="1"/>
    <col min="9486" max="9726" width="11.42578125" style="4"/>
    <col min="9727" max="9727" width="7.42578125" style="4" customWidth="1"/>
    <col min="9728" max="9728" width="50.7109375" style="4" customWidth="1"/>
    <col min="9729" max="9729" width="1.85546875" style="4" customWidth="1"/>
    <col min="9730" max="9733" width="11.7109375" style="4" customWidth="1"/>
    <col min="9734" max="9734" width="6.7109375" style="4" customWidth="1"/>
    <col min="9735" max="9735" width="1.85546875" style="4" customWidth="1"/>
    <col min="9736" max="9739" width="11.7109375" style="4" customWidth="1"/>
    <col min="9740" max="9740" width="6.7109375" style="4" customWidth="1"/>
    <col min="9741" max="9741" width="5.28515625" style="4" customWidth="1"/>
    <col min="9742" max="9982" width="11.42578125" style="4"/>
    <col min="9983" max="9983" width="7.42578125" style="4" customWidth="1"/>
    <col min="9984" max="9984" width="50.7109375" style="4" customWidth="1"/>
    <col min="9985" max="9985" width="1.85546875" style="4" customWidth="1"/>
    <col min="9986" max="9989" width="11.7109375" style="4" customWidth="1"/>
    <col min="9990" max="9990" width="6.7109375" style="4" customWidth="1"/>
    <col min="9991" max="9991" width="1.85546875" style="4" customWidth="1"/>
    <col min="9992" max="9995" width="11.7109375" style="4" customWidth="1"/>
    <col min="9996" max="9996" width="6.7109375" style="4" customWidth="1"/>
    <col min="9997" max="9997" width="5.28515625" style="4" customWidth="1"/>
    <col min="9998" max="10238" width="11.42578125" style="4"/>
    <col min="10239" max="10239" width="7.42578125" style="4" customWidth="1"/>
    <col min="10240" max="10240" width="50.7109375" style="4" customWidth="1"/>
    <col min="10241" max="10241" width="1.85546875" style="4" customWidth="1"/>
    <col min="10242" max="10245" width="11.7109375" style="4" customWidth="1"/>
    <col min="10246" max="10246" width="6.7109375" style="4" customWidth="1"/>
    <col min="10247" max="10247" width="1.85546875" style="4" customWidth="1"/>
    <col min="10248" max="10251" width="11.7109375" style="4" customWidth="1"/>
    <col min="10252" max="10252" width="6.7109375" style="4" customWidth="1"/>
    <col min="10253" max="10253" width="5.28515625" style="4" customWidth="1"/>
    <col min="10254" max="10494" width="11.42578125" style="4"/>
    <col min="10495" max="10495" width="7.42578125" style="4" customWidth="1"/>
    <col min="10496" max="10496" width="50.7109375" style="4" customWidth="1"/>
    <col min="10497" max="10497" width="1.85546875" style="4" customWidth="1"/>
    <col min="10498" max="10501" width="11.7109375" style="4" customWidth="1"/>
    <col min="10502" max="10502" width="6.7109375" style="4" customWidth="1"/>
    <col min="10503" max="10503" width="1.85546875" style="4" customWidth="1"/>
    <col min="10504" max="10507" width="11.7109375" style="4" customWidth="1"/>
    <col min="10508" max="10508" width="6.7109375" style="4" customWidth="1"/>
    <col min="10509" max="10509" width="5.28515625" style="4" customWidth="1"/>
    <col min="10510" max="10750" width="11.42578125" style="4"/>
    <col min="10751" max="10751" width="7.42578125" style="4" customWidth="1"/>
    <col min="10752" max="10752" width="50.7109375" style="4" customWidth="1"/>
    <col min="10753" max="10753" width="1.85546875" style="4" customWidth="1"/>
    <col min="10754" max="10757" width="11.7109375" style="4" customWidth="1"/>
    <col min="10758" max="10758" width="6.7109375" style="4" customWidth="1"/>
    <col min="10759" max="10759" width="1.85546875" style="4" customWidth="1"/>
    <col min="10760" max="10763" width="11.7109375" style="4" customWidth="1"/>
    <col min="10764" max="10764" width="6.7109375" style="4" customWidth="1"/>
    <col min="10765" max="10765" width="5.28515625" style="4" customWidth="1"/>
    <col min="10766" max="11006" width="11.42578125" style="4"/>
    <col min="11007" max="11007" width="7.42578125" style="4" customWidth="1"/>
    <col min="11008" max="11008" width="50.7109375" style="4" customWidth="1"/>
    <col min="11009" max="11009" width="1.85546875" style="4" customWidth="1"/>
    <col min="11010" max="11013" width="11.7109375" style="4" customWidth="1"/>
    <col min="11014" max="11014" width="6.7109375" style="4" customWidth="1"/>
    <col min="11015" max="11015" width="1.85546875" style="4" customWidth="1"/>
    <col min="11016" max="11019" width="11.7109375" style="4" customWidth="1"/>
    <col min="11020" max="11020" width="6.7109375" style="4" customWidth="1"/>
    <col min="11021" max="11021" width="5.28515625" style="4" customWidth="1"/>
    <col min="11022" max="11262" width="11.42578125" style="4"/>
    <col min="11263" max="11263" width="7.42578125" style="4" customWidth="1"/>
    <col min="11264" max="11264" width="50.7109375" style="4" customWidth="1"/>
    <col min="11265" max="11265" width="1.85546875" style="4" customWidth="1"/>
    <col min="11266" max="11269" width="11.7109375" style="4" customWidth="1"/>
    <col min="11270" max="11270" width="6.7109375" style="4" customWidth="1"/>
    <col min="11271" max="11271" width="1.85546875" style="4" customWidth="1"/>
    <col min="11272" max="11275" width="11.7109375" style="4" customWidth="1"/>
    <col min="11276" max="11276" width="6.7109375" style="4" customWidth="1"/>
    <col min="11277" max="11277" width="5.28515625" style="4" customWidth="1"/>
    <col min="11278" max="11518" width="11.42578125" style="4"/>
    <col min="11519" max="11519" width="7.42578125" style="4" customWidth="1"/>
    <col min="11520" max="11520" width="50.7109375" style="4" customWidth="1"/>
    <col min="11521" max="11521" width="1.85546875" style="4" customWidth="1"/>
    <col min="11522" max="11525" width="11.7109375" style="4" customWidth="1"/>
    <col min="11526" max="11526" width="6.7109375" style="4" customWidth="1"/>
    <col min="11527" max="11527" width="1.85546875" style="4" customWidth="1"/>
    <col min="11528" max="11531" width="11.7109375" style="4" customWidth="1"/>
    <col min="11532" max="11532" width="6.7109375" style="4" customWidth="1"/>
    <col min="11533" max="11533" width="5.28515625" style="4" customWidth="1"/>
    <col min="11534" max="11774" width="11.42578125" style="4"/>
    <col min="11775" max="11775" width="7.42578125" style="4" customWidth="1"/>
    <col min="11776" max="11776" width="50.7109375" style="4" customWidth="1"/>
    <col min="11777" max="11777" width="1.85546875" style="4" customWidth="1"/>
    <col min="11778" max="11781" width="11.7109375" style="4" customWidth="1"/>
    <col min="11782" max="11782" width="6.7109375" style="4" customWidth="1"/>
    <col min="11783" max="11783" width="1.85546875" style="4" customWidth="1"/>
    <col min="11784" max="11787" width="11.7109375" style="4" customWidth="1"/>
    <col min="11788" max="11788" width="6.7109375" style="4" customWidth="1"/>
    <col min="11789" max="11789" width="5.28515625" style="4" customWidth="1"/>
    <col min="11790" max="12030" width="11.42578125" style="4"/>
    <col min="12031" max="12031" width="7.42578125" style="4" customWidth="1"/>
    <col min="12032" max="12032" width="50.7109375" style="4" customWidth="1"/>
    <col min="12033" max="12033" width="1.85546875" style="4" customWidth="1"/>
    <col min="12034" max="12037" width="11.7109375" style="4" customWidth="1"/>
    <col min="12038" max="12038" width="6.7109375" style="4" customWidth="1"/>
    <col min="12039" max="12039" width="1.85546875" style="4" customWidth="1"/>
    <col min="12040" max="12043" width="11.7109375" style="4" customWidth="1"/>
    <col min="12044" max="12044" width="6.7109375" style="4" customWidth="1"/>
    <col min="12045" max="12045" width="5.28515625" style="4" customWidth="1"/>
    <col min="12046" max="12286" width="11.42578125" style="4"/>
    <col min="12287" max="12287" width="7.42578125" style="4" customWidth="1"/>
    <col min="12288" max="12288" width="50.7109375" style="4" customWidth="1"/>
    <col min="12289" max="12289" width="1.85546875" style="4" customWidth="1"/>
    <col min="12290" max="12293" width="11.7109375" style="4" customWidth="1"/>
    <col min="12294" max="12294" width="6.7109375" style="4" customWidth="1"/>
    <col min="12295" max="12295" width="1.85546875" style="4" customWidth="1"/>
    <col min="12296" max="12299" width="11.7109375" style="4" customWidth="1"/>
    <col min="12300" max="12300" width="6.7109375" style="4" customWidth="1"/>
    <col min="12301" max="12301" width="5.28515625" style="4" customWidth="1"/>
    <col min="12302" max="12542" width="11.42578125" style="4"/>
    <col min="12543" max="12543" width="7.42578125" style="4" customWidth="1"/>
    <col min="12544" max="12544" width="50.7109375" style="4" customWidth="1"/>
    <col min="12545" max="12545" width="1.85546875" style="4" customWidth="1"/>
    <col min="12546" max="12549" width="11.7109375" style="4" customWidth="1"/>
    <col min="12550" max="12550" width="6.7109375" style="4" customWidth="1"/>
    <col min="12551" max="12551" width="1.85546875" style="4" customWidth="1"/>
    <col min="12552" max="12555" width="11.7109375" style="4" customWidth="1"/>
    <col min="12556" max="12556" width="6.7109375" style="4" customWidth="1"/>
    <col min="12557" max="12557" width="5.28515625" style="4" customWidth="1"/>
    <col min="12558" max="12798" width="11.42578125" style="4"/>
    <col min="12799" max="12799" width="7.42578125" style="4" customWidth="1"/>
    <col min="12800" max="12800" width="50.7109375" style="4" customWidth="1"/>
    <col min="12801" max="12801" width="1.85546875" style="4" customWidth="1"/>
    <col min="12802" max="12805" width="11.7109375" style="4" customWidth="1"/>
    <col min="12806" max="12806" width="6.7109375" style="4" customWidth="1"/>
    <col min="12807" max="12807" width="1.85546875" style="4" customWidth="1"/>
    <col min="12808" max="12811" width="11.7109375" style="4" customWidth="1"/>
    <col min="12812" max="12812" width="6.7109375" style="4" customWidth="1"/>
    <col min="12813" max="12813" width="5.28515625" style="4" customWidth="1"/>
    <col min="12814" max="13054" width="11.42578125" style="4"/>
    <col min="13055" max="13055" width="7.42578125" style="4" customWidth="1"/>
    <col min="13056" max="13056" width="50.7109375" style="4" customWidth="1"/>
    <col min="13057" max="13057" width="1.85546875" style="4" customWidth="1"/>
    <col min="13058" max="13061" width="11.7109375" style="4" customWidth="1"/>
    <col min="13062" max="13062" width="6.7109375" style="4" customWidth="1"/>
    <col min="13063" max="13063" width="1.85546875" style="4" customWidth="1"/>
    <col min="13064" max="13067" width="11.7109375" style="4" customWidth="1"/>
    <col min="13068" max="13068" width="6.7109375" style="4" customWidth="1"/>
    <col min="13069" max="13069" width="5.28515625" style="4" customWidth="1"/>
    <col min="13070" max="13310" width="11.42578125" style="4"/>
    <col min="13311" max="13311" width="7.42578125" style="4" customWidth="1"/>
    <col min="13312" max="13312" width="50.7109375" style="4" customWidth="1"/>
    <col min="13313" max="13313" width="1.85546875" style="4" customWidth="1"/>
    <col min="13314" max="13317" width="11.7109375" style="4" customWidth="1"/>
    <col min="13318" max="13318" width="6.7109375" style="4" customWidth="1"/>
    <col min="13319" max="13319" width="1.85546875" style="4" customWidth="1"/>
    <col min="13320" max="13323" width="11.7109375" style="4" customWidth="1"/>
    <col min="13324" max="13324" width="6.7109375" style="4" customWidth="1"/>
    <col min="13325" max="13325" width="5.28515625" style="4" customWidth="1"/>
    <col min="13326" max="13566" width="11.42578125" style="4"/>
    <col min="13567" max="13567" width="7.42578125" style="4" customWidth="1"/>
    <col min="13568" max="13568" width="50.7109375" style="4" customWidth="1"/>
    <col min="13569" max="13569" width="1.85546875" style="4" customWidth="1"/>
    <col min="13570" max="13573" width="11.7109375" style="4" customWidth="1"/>
    <col min="13574" max="13574" width="6.7109375" style="4" customWidth="1"/>
    <col min="13575" max="13575" width="1.85546875" style="4" customWidth="1"/>
    <col min="13576" max="13579" width="11.7109375" style="4" customWidth="1"/>
    <col min="13580" max="13580" width="6.7109375" style="4" customWidth="1"/>
    <col min="13581" max="13581" width="5.28515625" style="4" customWidth="1"/>
    <col min="13582" max="13822" width="11.42578125" style="4"/>
    <col min="13823" max="13823" width="7.42578125" style="4" customWidth="1"/>
    <col min="13824" max="13824" width="50.7109375" style="4" customWidth="1"/>
    <col min="13825" max="13825" width="1.85546875" style="4" customWidth="1"/>
    <col min="13826" max="13829" width="11.7109375" style="4" customWidth="1"/>
    <col min="13830" max="13830" width="6.7109375" style="4" customWidth="1"/>
    <col min="13831" max="13831" width="1.85546875" style="4" customWidth="1"/>
    <col min="13832" max="13835" width="11.7109375" style="4" customWidth="1"/>
    <col min="13836" max="13836" width="6.7109375" style="4" customWidth="1"/>
    <col min="13837" max="13837" width="5.28515625" style="4" customWidth="1"/>
    <col min="13838" max="14078" width="11.42578125" style="4"/>
    <col min="14079" max="14079" width="7.42578125" style="4" customWidth="1"/>
    <col min="14080" max="14080" width="50.7109375" style="4" customWidth="1"/>
    <col min="14081" max="14081" width="1.85546875" style="4" customWidth="1"/>
    <col min="14082" max="14085" width="11.7109375" style="4" customWidth="1"/>
    <col min="14086" max="14086" width="6.7109375" style="4" customWidth="1"/>
    <col min="14087" max="14087" width="1.85546875" style="4" customWidth="1"/>
    <col min="14088" max="14091" width="11.7109375" style="4" customWidth="1"/>
    <col min="14092" max="14092" width="6.7109375" style="4" customWidth="1"/>
    <col min="14093" max="14093" width="5.28515625" style="4" customWidth="1"/>
    <col min="14094" max="14334" width="11.42578125" style="4"/>
    <col min="14335" max="14335" width="7.42578125" style="4" customWidth="1"/>
    <col min="14336" max="14336" width="50.7109375" style="4" customWidth="1"/>
    <col min="14337" max="14337" width="1.85546875" style="4" customWidth="1"/>
    <col min="14338" max="14341" width="11.7109375" style="4" customWidth="1"/>
    <col min="14342" max="14342" width="6.7109375" style="4" customWidth="1"/>
    <col min="14343" max="14343" width="1.85546875" style="4" customWidth="1"/>
    <col min="14344" max="14347" width="11.7109375" style="4" customWidth="1"/>
    <col min="14348" max="14348" width="6.7109375" style="4" customWidth="1"/>
    <col min="14349" max="14349" width="5.28515625" style="4" customWidth="1"/>
    <col min="14350" max="14590" width="11.42578125" style="4"/>
    <col min="14591" max="14591" width="7.42578125" style="4" customWidth="1"/>
    <col min="14592" max="14592" width="50.7109375" style="4" customWidth="1"/>
    <col min="14593" max="14593" width="1.85546875" style="4" customWidth="1"/>
    <col min="14594" max="14597" width="11.7109375" style="4" customWidth="1"/>
    <col min="14598" max="14598" width="6.7109375" style="4" customWidth="1"/>
    <col min="14599" max="14599" width="1.85546875" style="4" customWidth="1"/>
    <col min="14600" max="14603" width="11.7109375" style="4" customWidth="1"/>
    <col min="14604" max="14604" width="6.7109375" style="4" customWidth="1"/>
    <col min="14605" max="14605" width="5.28515625" style="4" customWidth="1"/>
    <col min="14606" max="14846" width="11.42578125" style="4"/>
    <col min="14847" max="14847" width="7.42578125" style="4" customWidth="1"/>
    <col min="14848" max="14848" width="50.7109375" style="4" customWidth="1"/>
    <col min="14849" max="14849" width="1.85546875" style="4" customWidth="1"/>
    <col min="14850" max="14853" width="11.7109375" style="4" customWidth="1"/>
    <col min="14854" max="14854" width="6.7109375" style="4" customWidth="1"/>
    <col min="14855" max="14855" width="1.85546875" style="4" customWidth="1"/>
    <col min="14856" max="14859" width="11.7109375" style="4" customWidth="1"/>
    <col min="14860" max="14860" width="6.7109375" style="4" customWidth="1"/>
    <col min="14861" max="14861" width="5.28515625" style="4" customWidth="1"/>
    <col min="14862" max="15102" width="11.42578125" style="4"/>
    <col min="15103" max="15103" width="7.42578125" style="4" customWidth="1"/>
    <col min="15104" max="15104" width="50.7109375" style="4" customWidth="1"/>
    <col min="15105" max="15105" width="1.85546875" style="4" customWidth="1"/>
    <col min="15106" max="15109" width="11.7109375" style="4" customWidth="1"/>
    <col min="15110" max="15110" width="6.7109375" style="4" customWidth="1"/>
    <col min="15111" max="15111" width="1.85546875" style="4" customWidth="1"/>
    <col min="15112" max="15115" width="11.7109375" style="4" customWidth="1"/>
    <col min="15116" max="15116" width="6.7109375" style="4" customWidth="1"/>
    <col min="15117" max="15117" width="5.28515625" style="4" customWidth="1"/>
    <col min="15118" max="15358" width="11.42578125" style="4"/>
    <col min="15359" max="15359" width="7.42578125" style="4" customWidth="1"/>
    <col min="15360" max="15360" width="50.7109375" style="4" customWidth="1"/>
    <col min="15361" max="15361" width="1.85546875" style="4" customWidth="1"/>
    <col min="15362" max="15365" width="11.7109375" style="4" customWidth="1"/>
    <col min="15366" max="15366" width="6.7109375" style="4" customWidth="1"/>
    <col min="15367" max="15367" width="1.85546875" style="4" customWidth="1"/>
    <col min="15368" max="15371" width="11.7109375" style="4" customWidth="1"/>
    <col min="15372" max="15372" width="6.7109375" style="4" customWidth="1"/>
    <col min="15373" max="15373" width="5.28515625" style="4" customWidth="1"/>
    <col min="15374" max="15614" width="11.42578125" style="4"/>
    <col min="15615" max="15615" width="7.42578125" style="4" customWidth="1"/>
    <col min="15616" max="15616" width="50.7109375" style="4" customWidth="1"/>
    <col min="15617" max="15617" width="1.85546875" style="4" customWidth="1"/>
    <col min="15618" max="15621" width="11.7109375" style="4" customWidth="1"/>
    <col min="15622" max="15622" width="6.7109375" style="4" customWidth="1"/>
    <col min="15623" max="15623" width="1.85546875" style="4" customWidth="1"/>
    <col min="15624" max="15627" width="11.7109375" style="4" customWidth="1"/>
    <col min="15628" max="15628" width="6.7109375" style="4" customWidth="1"/>
    <col min="15629" max="15629" width="5.28515625" style="4" customWidth="1"/>
    <col min="15630" max="15870" width="11.42578125" style="4"/>
    <col min="15871" max="15871" width="7.42578125" style="4" customWidth="1"/>
    <col min="15872" max="15872" width="50.7109375" style="4" customWidth="1"/>
    <col min="15873" max="15873" width="1.85546875" style="4" customWidth="1"/>
    <col min="15874" max="15877" width="11.7109375" style="4" customWidth="1"/>
    <col min="15878" max="15878" width="6.7109375" style="4" customWidth="1"/>
    <col min="15879" max="15879" width="1.85546875" style="4" customWidth="1"/>
    <col min="15880" max="15883" width="11.7109375" style="4" customWidth="1"/>
    <col min="15884" max="15884" width="6.7109375" style="4" customWidth="1"/>
    <col min="15885" max="15885" width="5.28515625" style="4" customWidth="1"/>
    <col min="15886" max="16126" width="11.42578125" style="4"/>
    <col min="16127" max="16127" width="7.42578125" style="4" customWidth="1"/>
    <col min="16128" max="16128" width="50.7109375" style="4" customWidth="1"/>
    <col min="16129" max="16129" width="1.85546875" style="4" customWidth="1"/>
    <col min="16130" max="16133" width="11.7109375" style="4" customWidth="1"/>
    <col min="16134" max="16134" width="6.7109375" style="4" customWidth="1"/>
    <col min="16135" max="16135" width="1.85546875" style="4" customWidth="1"/>
    <col min="16136" max="16139" width="11.7109375" style="4" customWidth="1"/>
    <col min="16140" max="16140" width="6.7109375" style="4" customWidth="1"/>
    <col min="16141" max="16141" width="5.28515625" style="4" customWidth="1"/>
    <col min="16142" max="16384" width="11.42578125" style="4"/>
  </cols>
  <sheetData>
    <row r="1" spans="1:14" ht="30" customHeight="1" thickBot="1" x14ac:dyDescent="0.3">
      <c r="A1" s="1" t="s">
        <v>244</v>
      </c>
      <c r="B1" s="2"/>
      <c r="C1" s="2"/>
      <c r="E1" s="5"/>
      <c r="F1" s="6"/>
      <c r="G1" s="6"/>
      <c r="H1" s="6"/>
      <c r="J1" s="7"/>
      <c r="K1" s="6"/>
      <c r="L1" s="6"/>
      <c r="M1" s="7"/>
    </row>
    <row r="2" spans="1:14" ht="13.5" customHeight="1" thickBot="1" x14ac:dyDescent="0.25">
      <c r="A2" s="8"/>
      <c r="B2" s="9"/>
      <c r="C2" s="10"/>
      <c r="D2" s="244" t="s">
        <v>249</v>
      </c>
      <c r="E2" s="244"/>
      <c r="F2" s="244"/>
      <c r="G2" s="244"/>
      <c r="H2" s="11"/>
      <c r="I2" s="215"/>
      <c r="J2" s="215" t="s">
        <v>6</v>
      </c>
      <c r="K2" s="215"/>
      <c r="L2" s="219"/>
      <c r="M2" s="245" t="s">
        <v>7</v>
      </c>
      <c r="N2" s="12"/>
    </row>
    <row r="3" spans="1:14" ht="34.5" customHeight="1" x14ac:dyDescent="0.2">
      <c r="A3" s="247" t="s">
        <v>248</v>
      </c>
      <c r="B3" s="248"/>
      <c r="C3" s="220"/>
      <c r="D3" s="13" t="s">
        <v>0</v>
      </c>
      <c r="E3" s="14" t="s">
        <v>1</v>
      </c>
      <c r="F3" s="249" t="s">
        <v>8</v>
      </c>
      <c r="G3" s="250"/>
      <c r="H3" s="221"/>
      <c r="I3" s="13" t="s">
        <v>242</v>
      </c>
      <c r="J3" s="14" t="s">
        <v>1</v>
      </c>
      <c r="K3" s="249" t="s">
        <v>8</v>
      </c>
      <c r="L3" s="251"/>
      <c r="M3" s="246"/>
      <c r="N3" s="12"/>
    </row>
    <row r="4" spans="1:14" ht="12" customHeight="1" x14ac:dyDescent="0.2">
      <c r="A4" s="216"/>
      <c r="B4" s="16" t="s">
        <v>9</v>
      </c>
      <c r="C4" s="17"/>
      <c r="D4" s="18">
        <v>2020</v>
      </c>
      <c r="E4" s="19">
        <f>D4</f>
        <v>2020</v>
      </c>
      <c r="F4" s="217"/>
      <c r="G4" s="20"/>
      <c r="H4" s="21"/>
      <c r="I4" s="18">
        <v>2020</v>
      </c>
      <c r="J4" s="19">
        <f>I4</f>
        <v>2020</v>
      </c>
      <c r="K4" s="217"/>
      <c r="L4" s="23"/>
      <c r="M4" s="246"/>
      <c r="N4" s="12"/>
    </row>
    <row r="5" spans="1:14" ht="12" customHeight="1" x14ac:dyDescent="0.2">
      <c r="A5" s="216"/>
      <c r="B5" s="16" t="s">
        <v>10</v>
      </c>
      <c r="C5" s="17"/>
      <c r="D5" s="13" t="s">
        <v>240</v>
      </c>
      <c r="E5" s="14" t="str">
        <f>D5</f>
        <v>1. Per. GJ</v>
      </c>
      <c r="F5" s="217"/>
      <c r="G5" s="20"/>
      <c r="H5" s="21"/>
      <c r="I5" s="13" t="s">
        <v>11</v>
      </c>
      <c r="J5" s="14" t="str">
        <f>I5</f>
        <v>GJ</v>
      </c>
      <c r="K5" s="217"/>
      <c r="L5" s="23"/>
      <c r="M5" s="246"/>
      <c r="N5" s="12"/>
    </row>
    <row r="6" spans="1:14" ht="12" customHeight="1" x14ac:dyDescent="0.2">
      <c r="A6" s="216"/>
      <c r="B6" s="16" t="s">
        <v>12</v>
      </c>
      <c r="C6" s="17"/>
      <c r="D6" s="25" t="s">
        <v>243</v>
      </c>
      <c r="E6" s="26" t="str">
        <f>D6</f>
        <v xml:space="preserve">Jan 2020 - </v>
      </c>
      <c r="F6" s="217"/>
      <c r="G6" s="20"/>
      <c r="H6" s="21"/>
      <c r="I6" s="25" t="s">
        <v>243</v>
      </c>
      <c r="J6" s="26" t="str">
        <f>I6</f>
        <v xml:space="preserve">Jan 2020 - </v>
      </c>
      <c r="K6" s="217"/>
      <c r="L6" s="23"/>
      <c r="M6" s="246"/>
      <c r="N6" s="12"/>
    </row>
    <row r="7" spans="1:14" ht="12" customHeight="1" x14ac:dyDescent="0.2">
      <c r="A7" s="216"/>
      <c r="B7" s="16"/>
      <c r="C7" s="17"/>
      <c r="D7" s="28">
        <v>43891</v>
      </c>
      <c r="E7" s="29">
        <f>D7</f>
        <v>43891</v>
      </c>
      <c r="F7" s="30"/>
      <c r="G7" s="31"/>
      <c r="H7" s="21"/>
      <c r="I7" s="28">
        <v>44166</v>
      </c>
      <c r="J7" s="29">
        <f>I7</f>
        <v>44166</v>
      </c>
      <c r="K7" s="30"/>
      <c r="L7" s="33"/>
      <c r="M7" s="246"/>
      <c r="N7" s="12"/>
    </row>
    <row r="8" spans="1:14" ht="12" customHeight="1" thickBot="1" x14ac:dyDescent="0.25">
      <c r="A8" s="34"/>
      <c r="B8" s="35"/>
      <c r="C8" s="36"/>
      <c r="D8" s="37"/>
      <c r="E8" s="38"/>
      <c r="F8" s="39" t="s">
        <v>13</v>
      </c>
      <c r="G8" s="40" t="s">
        <v>14</v>
      </c>
      <c r="H8" s="41"/>
      <c r="I8" s="37"/>
      <c r="J8" s="38"/>
      <c r="K8" s="39" t="s">
        <v>13</v>
      </c>
      <c r="L8" s="43" t="s">
        <v>14</v>
      </c>
      <c r="M8" s="246"/>
      <c r="N8" s="12"/>
    </row>
    <row r="9" spans="1:14" s="50" customFormat="1" ht="18" customHeight="1" thickTop="1" thickBot="1" x14ac:dyDescent="0.25">
      <c r="A9" s="44" t="s">
        <v>15</v>
      </c>
      <c r="B9" s="45"/>
      <c r="C9" s="45"/>
      <c r="D9" s="45"/>
      <c r="E9" s="46"/>
      <c r="F9" s="45"/>
      <c r="G9" s="45"/>
      <c r="H9" s="47"/>
      <c r="I9" s="46"/>
      <c r="J9" s="46"/>
      <c r="K9" s="45"/>
      <c r="L9" s="45"/>
      <c r="M9" s="48"/>
      <c r="N9" s="49"/>
    </row>
    <row r="10" spans="1:14" x14ac:dyDescent="0.2">
      <c r="A10" s="51" t="s">
        <v>16</v>
      </c>
      <c r="B10" s="52" t="s">
        <v>17</v>
      </c>
      <c r="C10" s="53"/>
      <c r="D10" s="55"/>
      <c r="E10" s="54">
        <f t="shared" ref="E10:E41" si="0">J10/4</f>
        <v>0</v>
      </c>
      <c r="F10" s="56">
        <f>D10-E10</f>
        <v>0</v>
      </c>
      <c r="G10" s="57" t="str">
        <f>IF(AND(D10&lt;&gt;0,E10&lt;&gt;0,F10&lt;&gt;0),(IF(F10/ABS(E10)&gt;1,"&gt; 100",(IF(F10/ABS(E10) &lt; -1,"&lt; 100",F10/ABS(E10)%)))),"")</f>
        <v/>
      </c>
      <c r="H10" s="58"/>
      <c r="I10" s="55"/>
      <c r="J10" s="54"/>
      <c r="K10" s="56">
        <f>I10-J10</f>
        <v>0</v>
      </c>
      <c r="L10" s="57" t="str">
        <f>IF(AND(I10&lt;&gt;0,J10&lt;&gt;0,K10&lt;&gt;0),(IF(K10/ABS(J10)&gt;1,"&gt; 100",(IF(K10/ABS(J10) &lt; -1,"&lt; 100",K10/ABS(J10)%)))),"")</f>
        <v/>
      </c>
      <c r="M10" s="222"/>
    </row>
    <row r="11" spans="1:14" ht="12" thickBot="1" x14ac:dyDescent="0.25">
      <c r="A11" s="60" t="s">
        <v>18</v>
      </c>
      <c r="B11" s="61" t="s">
        <v>19</v>
      </c>
      <c r="C11" s="53"/>
      <c r="D11" s="63"/>
      <c r="E11" s="62">
        <f t="shared" si="0"/>
        <v>0</v>
      </c>
      <c r="F11" s="64">
        <f t="shared" ref="F11:F73" si="1">D11-E11</f>
        <v>0</v>
      </c>
      <c r="G11" s="65" t="str">
        <f t="shared" ref="G11:G74" si="2">IF(AND(D11&lt;&gt;0,E11&lt;&gt;0,F11&lt;&gt;0),(IF(F11/ABS(E11)&gt;1,"&gt; 100",(IF(F11/ABS(E11) &lt; -1,"&lt; 100",F11/ABS(E11)%)))),"")</f>
        <v/>
      </c>
      <c r="H11" s="66"/>
      <c r="I11" s="63"/>
      <c r="J11" s="62">
        <v>0</v>
      </c>
      <c r="K11" s="64">
        <f t="shared" ref="K11:K63" si="3">I11-J11</f>
        <v>0</v>
      </c>
      <c r="L11" s="65" t="str">
        <f t="shared" ref="L11:L63" si="4">IF(AND(I11&lt;&gt;0,J11&lt;&gt;0,K11&lt;&gt;0),(IF(K11/ABS(J11)&gt;1,"&gt; 100",(IF(K11/ABS(J11) &lt; -1,"&lt; 100",K11/ABS(J11)%)))),"")</f>
        <v/>
      </c>
      <c r="M11" s="222"/>
    </row>
    <row r="12" spans="1:14" ht="12" thickBot="1" x14ac:dyDescent="0.25">
      <c r="A12" s="67" t="s">
        <v>20</v>
      </c>
      <c r="B12" s="68" t="s">
        <v>21</v>
      </c>
      <c r="C12" s="53"/>
      <c r="D12" s="70"/>
      <c r="E12" s="69">
        <f t="shared" si="0"/>
        <v>0</v>
      </c>
      <c r="F12" s="71">
        <f t="shared" si="1"/>
        <v>0</v>
      </c>
      <c r="G12" s="72" t="str">
        <f t="shared" si="2"/>
        <v/>
      </c>
      <c r="H12" s="66"/>
      <c r="I12" s="70"/>
      <c r="J12" s="69">
        <v>0</v>
      </c>
      <c r="K12" s="71">
        <f t="shared" si="3"/>
        <v>0</v>
      </c>
      <c r="L12" s="72" t="str">
        <f t="shared" si="4"/>
        <v/>
      </c>
      <c r="M12" s="222"/>
    </row>
    <row r="13" spans="1:14" ht="12" thickBot="1" x14ac:dyDescent="0.25">
      <c r="A13" s="67" t="s">
        <v>22</v>
      </c>
      <c r="B13" s="68" t="s">
        <v>23</v>
      </c>
      <c r="C13" s="53"/>
      <c r="D13" s="70"/>
      <c r="E13" s="69">
        <f t="shared" si="0"/>
        <v>0</v>
      </c>
      <c r="F13" s="71">
        <f t="shared" si="1"/>
        <v>0</v>
      </c>
      <c r="G13" s="72" t="str">
        <f t="shared" si="2"/>
        <v/>
      </c>
      <c r="H13" s="66"/>
      <c r="I13" s="70"/>
      <c r="J13" s="69">
        <v>0</v>
      </c>
      <c r="K13" s="71">
        <f t="shared" si="3"/>
        <v>0</v>
      </c>
      <c r="L13" s="72" t="str">
        <f t="shared" si="4"/>
        <v/>
      </c>
      <c r="M13" s="222"/>
    </row>
    <row r="14" spans="1:14" x14ac:dyDescent="0.2">
      <c r="A14" s="51" t="s">
        <v>24</v>
      </c>
      <c r="B14" s="52" t="s">
        <v>25</v>
      </c>
      <c r="C14" s="53"/>
      <c r="D14" s="73">
        <f>SUM(D15,D19,D23,D24:D25)</f>
        <v>0</v>
      </c>
      <c r="E14" s="73">
        <f t="shared" si="0"/>
        <v>0</v>
      </c>
      <c r="F14" s="56">
        <f t="shared" si="1"/>
        <v>0</v>
      </c>
      <c r="G14" s="57" t="str">
        <f t="shared" si="2"/>
        <v/>
      </c>
      <c r="H14" s="66"/>
      <c r="I14" s="73">
        <f>SUM(I15,I19,I23,I24:I25)</f>
        <v>0</v>
      </c>
      <c r="J14" s="73">
        <f>SUM(J15,J19,J23,J24:J25)</f>
        <v>0</v>
      </c>
      <c r="K14" s="56">
        <f t="shared" si="3"/>
        <v>0</v>
      </c>
      <c r="L14" s="57" t="str">
        <f t="shared" si="4"/>
        <v/>
      </c>
      <c r="M14" s="222"/>
    </row>
    <row r="15" spans="1:14" x14ac:dyDescent="0.2">
      <c r="A15" s="60" t="s">
        <v>26</v>
      </c>
      <c r="B15" s="61" t="s">
        <v>27</v>
      </c>
      <c r="C15" s="53"/>
      <c r="D15" s="74">
        <f>SUM(D16:D18)</f>
        <v>0</v>
      </c>
      <c r="E15" s="74">
        <f t="shared" si="0"/>
        <v>0</v>
      </c>
      <c r="F15" s="64">
        <f t="shared" si="1"/>
        <v>0</v>
      </c>
      <c r="G15" s="65" t="str">
        <f t="shared" si="2"/>
        <v/>
      </c>
      <c r="H15" s="66"/>
      <c r="I15" s="74">
        <f>SUM(I16:I18)</f>
        <v>0</v>
      </c>
      <c r="J15" s="74">
        <f>SUM(J16:J18)</f>
        <v>0</v>
      </c>
      <c r="K15" s="64">
        <f t="shared" si="3"/>
        <v>0</v>
      </c>
      <c r="L15" s="65" t="str">
        <f t="shared" si="4"/>
        <v/>
      </c>
      <c r="M15" s="222"/>
    </row>
    <row r="16" spans="1:14" x14ac:dyDescent="0.2">
      <c r="A16" s="75" t="s">
        <v>28</v>
      </c>
      <c r="B16" s="76" t="s">
        <v>29</v>
      </c>
      <c r="C16" s="77"/>
      <c r="D16" s="79"/>
      <c r="E16" s="78">
        <f t="shared" si="0"/>
        <v>0</v>
      </c>
      <c r="F16" s="80">
        <f t="shared" si="1"/>
        <v>0</v>
      </c>
      <c r="G16" s="81" t="str">
        <f t="shared" si="2"/>
        <v/>
      </c>
      <c r="H16" s="82"/>
      <c r="I16" s="79"/>
      <c r="J16" s="78"/>
      <c r="K16" s="80">
        <f t="shared" si="3"/>
        <v>0</v>
      </c>
      <c r="L16" s="81" t="str">
        <f t="shared" si="4"/>
        <v/>
      </c>
      <c r="M16" s="222"/>
    </row>
    <row r="17" spans="1:13" x14ac:dyDescent="0.2">
      <c r="A17" s="75" t="s">
        <v>30</v>
      </c>
      <c r="B17" s="76" t="s">
        <v>31</v>
      </c>
      <c r="C17" s="77"/>
      <c r="D17" s="79"/>
      <c r="E17" s="78">
        <f t="shared" si="0"/>
        <v>0</v>
      </c>
      <c r="F17" s="80">
        <f t="shared" si="1"/>
        <v>0</v>
      </c>
      <c r="G17" s="81" t="str">
        <f t="shared" si="2"/>
        <v/>
      </c>
      <c r="H17" s="82"/>
      <c r="I17" s="79"/>
      <c r="J17" s="78">
        <v>0</v>
      </c>
      <c r="K17" s="80">
        <f t="shared" si="3"/>
        <v>0</v>
      </c>
      <c r="L17" s="81" t="str">
        <f t="shared" si="4"/>
        <v/>
      </c>
      <c r="M17" s="222"/>
    </row>
    <row r="18" spans="1:13" x14ac:dyDescent="0.2">
      <c r="A18" s="83" t="s">
        <v>32</v>
      </c>
      <c r="B18" s="84" t="s">
        <v>33</v>
      </c>
      <c r="C18" s="77"/>
      <c r="D18" s="86"/>
      <c r="E18" s="85">
        <f t="shared" si="0"/>
        <v>0</v>
      </c>
      <c r="F18" s="87">
        <f t="shared" si="1"/>
        <v>0</v>
      </c>
      <c r="G18" s="88" t="str">
        <f t="shared" si="2"/>
        <v/>
      </c>
      <c r="H18" s="82"/>
      <c r="I18" s="86"/>
      <c r="J18" s="85">
        <v>0</v>
      </c>
      <c r="K18" s="87">
        <f t="shared" si="3"/>
        <v>0</v>
      </c>
      <c r="L18" s="88" t="str">
        <f t="shared" si="4"/>
        <v/>
      </c>
      <c r="M18" s="222"/>
    </row>
    <row r="19" spans="1:13" x14ac:dyDescent="0.2">
      <c r="A19" s="60" t="s">
        <v>34</v>
      </c>
      <c r="B19" s="61" t="s">
        <v>35</v>
      </c>
      <c r="C19" s="53"/>
      <c r="D19" s="74">
        <f>SUM(D20:D22)</f>
        <v>0</v>
      </c>
      <c r="E19" s="74">
        <f t="shared" si="0"/>
        <v>0</v>
      </c>
      <c r="F19" s="64">
        <f t="shared" si="1"/>
        <v>0</v>
      </c>
      <c r="G19" s="65" t="str">
        <f t="shared" si="2"/>
        <v/>
      </c>
      <c r="H19" s="66"/>
      <c r="I19" s="74">
        <f>SUM(I20:I22)</f>
        <v>0</v>
      </c>
      <c r="J19" s="74">
        <f>SUM(J20:J22)</f>
        <v>0</v>
      </c>
      <c r="K19" s="64">
        <f t="shared" si="3"/>
        <v>0</v>
      </c>
      <c r="L19" s="65" t="str">
        <f t="shared" si="4"/>
        <v/>
      </c>
      <c r="M19" s="222"/>
    </row>
    <row r="20" spans="1:13" x14ac:dyDescent="0.2">
      <c r="A20" s="75" t="s">
        <v>36</v>
      </c>
      <c r="B20" s="76" t="s">
        <v>37</v>
      </c>
      <c r="C20" s="77"/>
      <c r="D20" s="79"/>
      <c r="E20" s="78">
        <f t="shared" si="0"/>
        <v>0</v>
      </c>
      <c r="F20" s="80">
        <f t="shared" si="1"/>
        <v>0</v>
      </c>
      <c r="G20" s="81" t="str">
        <f t="shared" si="2"/>
        <v/>
      </c>
      <c r="H20" s="82"/>
      <c r="I20" s="79"/>
      <c r="J20" s="78"/>
      <c r="K20" s="80">
        <f t="shared" si="3"/>
        <v>0</v>
      </c>
      <c r="L20" s="81" t="str">
        <f t="shared" si="4"/>
        <v/>
      </c>
      <c r="M20" s="222"/>
    </row>
    <row r="21" spans="1:13" x14ac:dyDescent="0.2">
      <c r="A21" s="75" t="s">
        <v>38</v>
      </c>
      <c r="B21" s="76" t="s">
        <v>33</v>
      </c>
      <c r="C21" s="77"/>
      <c r="D21" s="79"/>
      <c r="E21" s="78">
        <f t="shared" si="0"/>
        <v>0</v>
      </c>
      <c r="F21" s="80">
        <f t="shared" si="1"/>
        <v>0</v>
      </c>
      <c r="G21" s="81" t="str">
        <f t="shared" si="2"/>
        <v/>
      </c>
      <c r="H21" s="82"/>
      <c r="I21" s="79"/>
      <c r="J21" s="78">
        <v>0</v>
      </c>
      <c r="K21" s="80">
        <f t="shared" si="3"/>
        <v>0</v>
      </c>
      <c r="L21" s="81" t="str">
        <f t="shared" si="4"/>
        <v/>
      </c>
      <c r="M21" s="222"/>
    </row>
    <row r="22" spans="1:13" x14ac:dyDescent="0.2">
      <c r="A22" s="83" t="s">
        <v>39</v>
      </c>
      <c r="B22" s="84" t="s">
        <v>40</v>
      </c>
      <c r="C22" s="77"/>
      <c r="D22" s="86"/>
      <c r="E22" s="78">
        <f t="shared" si="0"/>
        <v>0</v>
      </c>
      <c r="F22" s="87">
        <f t="shared" si="1"/>
        <v>0</v>
      </c>
      <c r="G22" s="88" t="str">
        <f t="shared" si="2"/>
        <v/>
      </c>
      <c r="H22" s="82"/>
      <c r="I22" s="86"/>
      <c r="J22" s="78"/>
      <c r="K22" s="87">
        <f t="shared" si="3"/>
        <v>0</v>
      </c>
      <c r="L22" s="88" t="str">
        <f t="shared" si="4"/>
        <v/>
      </c>
      <c r="M22" s="222"/>
    </row>
    <row r="23" spans="1:13" x14ac:dyDescent="0.2">
      <c r="A23" s="89" t="s">
        <v>41</v>
      </c>
      <c r="B23" s="90" t="s">
        <v>42</v>
      </c>
      <c r="C23" s="53"/>
      <c r="D23" s="63"/>
      <c r="E23" s="91">
        <f t="shared" si="0"/>
        <v>0</v>
      </c>
      <c r="F23" s="92">
        <f t="shared" si="1"/>
        <v>0</v>
      </c>
      <c r="G23" s="93" t="str">
        <f t="shared" si="2"/>
        <v/>
      </c>
      <c r="H23" s="66"/>
      <c r="I23" s="63"/>
      <c r="J23" s="91"/>
      <c r="K23" s="92">
        <f t="shared" si="3"/>
        <v>0</v>
      </c>
      <c r="L23" s="93" t="str">
        <f t="shared" si="4"/>
        <v/>
      </c>
      <c r="M23" s="222"/>
    </row>
    <row r="24" spans="1:13" x14ac:dyDescent="0.2">
      <c r="A24" s="89" t="s">
        <v>43</v>
      </c>
      <c r="B24" s="90" t="s">
        <v>44</v>
      </c>
      <c r="C24" s="53"/>
      <c r="D24" s="63"/>
      <c r="E24" s="91">
        <f t="shared" si="0"/>
        <v>0</v>
      </c>
      <c r="F24" s="92">
        <f t="shared" si="1"/>
        <v>0</v>
      </c>
      <c r="G24" s="93" t="str">
        <f t="shared" si="2"/>
        <v/>
      </c>
      <c r="H24" s="66"/>
      <c r="I24" s="63"/>
      <c r="J24" s="91"/>
      <c r="K24" s="92">
        <f t="shared" si="3"/>
        <v>0</v>
      </c>
      <c r="L24" s="93" t="str">
        <f t="shared" si="4"/>
        <v/>
      </c>
      <c r="M24" s="222"/>
    </row>
    <row r="25" spans="1:13" x14ac:dyDescent="0.2">
      <c r="A25" s="60" t="s">
        <v>45</v>
      </c>
      <c r="B25" s="61" t="s">
        <v>46</v>
      </c>
      <c r="C25" s="53"/>
      <c r="D25" s="74">
        <f>SUM(D26:D34)</f>
        <v>0</v>
      </c>
      <c r="E25" s="74">
        <f t="shared" si="0"/>
        <v>0</v>
      </c>
      <c r="F25" s="64">
        <f t="shared" si="1"/>
        <v>0</v>
      </c>
      <c r="G25" s="65" t="str">
        <f t="shared" si="2"/>
        <v/>
      </c>
      <c r="H25" s="66"/>
      <c r="I25" s="74">
        <f>SUM(I26:I34)</f>
        <v>0</v>
      </c>
      <c r="J25" s="74">
        <f>SUM(J26:J34)</f>
        <v>0</v>
      </c>
      <c r="K25" s="64">
        <f t="shared" si="3"/>
        <v>0</v>
      </c>
      <c r="L25" s="65" t="str">
        <f t="shared" si="4"/>
        <v/>
      </c>
      <c r="M25" s="222"/>
    </row>
    <row r="26" spans="1:13" x14ac:dyDescent="0.2">
      <c r="A26" s="75" t="s">
        <v>47</v>
      </c>
      <c r="B26" s="94" t="s">
        <v>48</v>
      </c>
      <c r="C26" s="53"/>
      <c r="D26" s="96"/>
      <c r="E26" s="95">
        <f t="shared" si="0"/>
        <v>0</v>
      </c>
      <c r="F26" s="97">
        <f t="shared" si="1"/>
        <v>0</v>
      </c>
      <c r="G26" s="98" t="str">
        <f t="shared" si="2"/>
        <v/>
      </c>
      <c r="H26" s="66"/>
      <c r="I26" s="96"/>
      <c r="J26" s="95">
        <v>0</v>
      </c>
      <c r="K26" s="97">
        <f t="shared" si="3"/>
        <v>0</v>
      </c>
      <c r="L26" s="98" t="str">
        <f t="shared" si="4"/>
        <v/>
      </c>
      <c r="M26" s="222"/>
    </row>
    <row r="27" spans="1:13" x14ac:dyDescent="0.2">
      <c r="A27" s="75" t="s">
        <v>49</v>
      </c>
      <c r="B27" s="94" t="s">
        <v>50</v>
      </c>
      <c r="C27" s="53"/>
      <c r="D27" s="96"/>
      <c r="E27" s="95">
        <f t="shared" si="0"/>
        <v>0</v>
      </c>
      <c r="F27" s="97">
        <f t="shared" si="1"/>
        <v>0</v>
      </c>
      <c r="G27" s="98" t="str">
        <f t="shared" si="2"/>
        <v/>
      </c>
      <c r="H27" s="66"/>
      <c r="I27" s="96"/>
      <c r="J27" s="95">
        <v>0</v>
      </c>
      <c r="K27" s="97">
        <f t="shared" si="3"/>
        <v>0</v>
      </c>
      <c r="L27" s="98" t="str">
        <f t="shared" si="4"/>
        <v/>
      </c>
      <c r="M27" s="222"/>
    </row>
    <row r="28" spans="1:13" x14ac:dyDescent="0.2">
      <c r="A28" s="75" t="s">
        <v>51</v>
      </c>
      <c r="B28" s="94" t="s">
        <v>52</v>
      </c>
      <c r="C28" s="53"/>
      <c r="D28" s="96"/>
      <c r="E28" s="95">
        <f t="shared" si="0"/>
        <v>0</v>
      </c>
      <c r="F28" s="97">
        <f t="shared" si="1"/>
        <v>0</v>
      </c>
      <c r="G28" s="98" t="str">
        <f t="shared" si="2"/>
        <v/>
      </c>
      <c r="H28" s="66"/>
      <c r="I28" s="96"/>
      <c r="J28" s="95"/>
      <c r="K28" s="97">
        <f t="shared" si="3"/>
        <v>0</v>
      </c>
      <c r="L28" s="98" t="str">
        <f t="shared" si="4"/>
        <v/>
      </c>
      <c r="M28" s="222"/>
    </row>
    <row r="29" spans="1:13" x14ac:dyDescent="0.2">
      <c r="A29" s="75" t="s">
        <v>53</v>
      </c>
      <c r="B29" s="94" t="s">
        <v>54</v>
      </c>
      <c r="C29" s="53"/>
      <c r="D29" s="96"/>
      <c r="E29" s="95">
        <f t="shared" si="0"/>
        <v>0</v>
      </c>
      <c r="F29" s="97">
        <f t="shared" si="1"/>
        <v>0</v>
      </c>
      <c r="G29" s="98" t="str">
        <f t="shared" si="2"/>
        <v/>
      </c>
      <c r="H29" s="66"/>
      <c r="I29" s="96"/>
      <c r="J29" s="95"/>
      <c r="K29" s="97">
        <f t="shared" si="3"/>
        <v>0</v>
      </c>
      <c r="L29" s="98" t="str">
        <f t="shared" si="4"/>
        <v/>
      </c>
      <c r="M29" s="222"/>
    </row>
    <row r="30" spans="1:13" x14ac:dyDescent="0.2">
      <c r="A30" s="75" t="s">
        <v>55</v>
      </c>
      <c r="B30" s="94" t="s">
        <v>56</v>
      </c>
      <c r="C30" s="53"/>
      <c r="D30" s="96"/>
      <c r="E30" s="95">
        <f t="shared" si="0"/>
        <v>0</v>
      </c>
      <c r="F30" s="97">
        <f t="shared" si="1"/>
        <v>0</v>
      </c>
      <c r="G30" s="98" t="str">
        <f t="shared" si="2"/>
        <v/>
      </c>
      <c r="H30" s="66"/>
      <c r="I30" s="96"/>
      <c r="J30" s="95"/>
      <c r="K30" s="97">
        <f t="shared" si="3"/>
        <v>0</v>
      </c>
      <c r="L30" s="98" t="str">
        <f t="shared" si="4"/>
        <v/>
      </c>
      <c r="M30" s="222"/>
    </row>
    <row r="31" spans="1:13" x14ac:dyDescent="0.2">
      <c r="A31" s="75" t="s">
        <v>57</v>
      </c>
      <c r="B31" s="94" t="s">
        <v>58</v>
      </c>
      <c r="C31" s="53"/>
      <c r="D31" s="96"/>
      <c r="E31" s="95">
        <f t="shared" si="0"/>
        <v>0</v>
      </c>
      <c r="F31" s="97">
        <f t="shared" si="1"/>
        <v>0</v>
      </c>
      <c r="G31" s="98" t="str">
        <f t="shared" si="2"/>
        <v/>
      </c>
      <c r="H31" s="66"/>
      <c r="I31" s="96"/>
      <c r="J31" s="95">
        <v>0</v>
      </c>
      <c r="K31" s="97">
        <f t="shared" si="3"/>
        <v>0</v>
      </c>
      <c r="L31" s="98" t="str">
        <f t="shared" si="4"/>
        <v/>
      </c>
      <c r="M31" s="222"/>
    </row>
    <row r="32" spans="1:13" x14ac:dyDescent="0.2">
      <c r="A32" s="75" t="s">
        <v>59</v>
      </c>
      <c r="B32" s="94" t="s">
        <v>60</v>
      </c>
      <c r="C32" s="53"/>
      <c r="D32" s="96"/>
      <c r="E32" s="95">
        <f t="shared" si="0"/>
        <v>0</v>
      </c>
      <c r="F32" s="97">
        <f t="shared" si="1"/>
        <v>0</v>
      </c>
      <c r="G32" s="98" t="str">
        <f t="shared" si="2"/>
        <v/>
      </c>
      <c r="H32" s="66"/>
      <c r="I32" s="96"/>
      <c r="J32" s="95"/>
      <c r="K32" s="97">
        <f t="shared" si="3"/>
        <v>0</v>
      </c>
      <c r="L32" s="98" t="str">
        <f t="shared" si="4"/>
        <v/>
      </c>
      <c r="M32" s="222"/>
    </row>
    <row r="33" spans="1:13" x14ac:dyDescent="0.2">
      <c r="A33" s="75" t="s">
        <v>61</v>
      </c>
      <c r="B33" s="94" t="s">
        <v>62</v>
      </c>
      <c r="C33" s="53"/>
      <c r="D33" s="96"/>
      <c r="E33" s="95">
        <f t="shared" si="0"/>
        <v>0</v>
      </c>
      <c r="F33" s="97">
        <f t="shared" si="1"/>
        <v>0</v>
      </c>
      <c r="G33" s="98" t="str">
        <f t="shared" si="2"/>
        <v/>
      </c>
      <c r="H33" s="66"/>
      <c r="I33" s="96"/>
      <c r="J33" s="95">
        <v>0</v>
      </c>
      <c r="K33" s="97">
        <f t="shared" si="3"/>
        <v>0</v>
      </c>
      <c r="L33" s="98" t="str">
        <f t="shared" si="4"/>
        <v/>
      </c>
      <c r="M33" s="222"/>
    </row>
    <row r="34" spans="1:13" ht="12" thickBot="1" x14ac:dyDescent="0.25">
      <c r="A34" s="99" t="s">
        <v>63</v>
      </c>
      <c r="B34" s="100" t="s">
        <v>64</v>
      </c>
      <c r="C34" s="53"/>
      <c r="D34" s="102"/>
      <c r="E34" s="101">
        <f t="shared" si="0"/>
        <v>0</v>
      </c>
      <c r="F34" s="103">
        <f t="shared" si="1"/>
        <v>0</v>
      </c>
      <c r="G34" s="104" t="str">
        <f t="shared" si="2"/>
        <v/>
      </c>
      <c r="H34" s="66"/>
      <c r="I34" s="102"/>
      <c r="J34" s="101"/>
      <c r="K34" s="103">
        <f t="shared" si="3"/>
        <v>0</v>
      </c>
      <c r="L34" s="104" t="str">
        <f t="shared" si="4"/>
        <v/>
      </c>
      <c r="M34" s="222"/>
    </row>
    <row r="35" spans="1:13" ht="12" thickBot="1" x14ac:dyDescent="0.25">
      <c r="A35" s="105" t="s">
        <v>65</v>
      </c>
      <c r="B35" s="106" t="s">
        <v>66</v>
      </c>
      <c r="C35" s="107"/>
      <c r="D35" s="108">
        <f>SUM(D10,D12:D14)</f>
        <v>0</v>
      </c>
      <c r="E35" s="108">
        <f t="shared" si="0"/>
        <v>0</v>
      </c>
      <c r="F35" s="109">
        <f t="shared" si="1"/>
        <v>0</v>
      </c>
      <c r="G35" s="110" t="str">
        <f t="shared" si="2"/>
        <v/>
      </c>
      <c r="H35" s="111"/>
      <c r="I35" s="108">
        <f>SUM(I10,I12:I14)</f>
        <v>0</v>
      </c>
      <c r="J35" s="108">
        <f>SUM(J10,J12:J14)</f>
        <v>0</v>
      </c>
      <c r="K35" s="109">
        <f t="shared" si="3"/>
        <v>0</v>
      </c>
      <c r="L35" s="110" t="str">
        <f t="shared" si="4"/>
        <v/>
      </c>
      <c r="M35" s="222"/>
    </row>
    <row r="36" spans="1:13" ht="12.75" thickTop="1" thickBot="1" x14ac:dyDescent="0.25">
      <c r="A36" s="112" t="s">
        <v>67</v>
      </c>
      <c r="B36" s="113" t="s">
        <v>68</v>
      </c>
      <c r="C36" s="107"/>
      <c r="D36" s="108">
        <f>D37+D40</f>
        <v>0</v>
      </c>
      <c r="E36" s="108">
        <f t="shared" si="0"/>
        <v>0</v>
      </c>
      <c r="F36" s="114">
        <f t="shared" si="1"/>
        <v>0</v>
      </c>
      <c r="G36" s="115" t="str">
        <f t="shared" si="2"/>
        <v/>
      </c>
      <c r="H36" s="111"/>
      <c r="I36" s="108">
        <f>I37+I40</f>
        <v>0</v>
      </c>
      <c r="J36" s="108">
        <f>J37+J40</f>
        <v>0</v>
      </c>
      <c r="K36" s="114">
        <f t="shared" si="3"/>
        <v>0</v>
      </c>
      <c r="L36" s="115" t="str">
        <f t="shared" si="4"/>
        <v/>
      </c>
      <c r="M36" s="222"/>
    </row>
    <row r="37" spans="1:13" x14ac:dyDescent="0.2">
      <c r="A37" s="60" t="s">
        <v>69</v>
      </c>
      <c r="B37" s="61" t="s">
        <v>70</v>
      </c>
      <c r="C37" s="107"/>
      <c r="D37" s="63"/>
      <c r="E37" s="91">
        <f t="shared" si="0"/>
        <v>0</v>
      </c>
      <c r="F37" s="116">
        <f t="shared" si="1"/>
        <v>0</v>
      </c>
      <c r="G37" s="117" t="str">
        <f t="shared" si="2"/>
        <v/>
      </c>
      <c r="H37" s="111"/>
      <c r="I37" s="63"/>
      <c r="J37" s="91"/>
      <c r="K37" s="116">
        <f t="shared" si="3"/>
        <v>0</v>
      </c>
      <c r="L37" s="117" t="str">
        <f t="shared" si="4"/>
        <v/>
      </c>
      <c r="M37" s="222"/>
    </row>
    <row r="38" spans="1:13" x14ac:dyDescent="0.2">
      <c r="A38" s="75" t="s">
        <v>71</v>
      </c>
      <c r="B38" s="76" t="s">
        <v>72</v>
      </c>
      <c r="C38" s="107"/>
      <c r="D38" s="96"/>
      <c r="E38" s="95">
        <f t="shared" si="0"/>
        <v>0</v>
      </c>
      <c r="F38" s="118">
        <f t="shared" si="1"/>
        <v>0</v>
      </c>
      <c r="G38" s="119" t="str">
        <f t="shared" si="2"/>
        <v/>
      </c>
      <c r="H38" s="111"/>
      <c r="I38" s="96"/>
      <c r="J38" s="95"/>
      <c r="K38" s="118">
        <f t="shared" si="3"/>
        <v>0</v>
      </c>
      <c r="L38" s="119" t="str">
        <f t="shared" si="4"/>
        <v/>
      </c>
      <c r="M38" s="222"/>
    </row>
    <row r="39" spans="1:13" x14ac:dyDescent="0.2">
      <c r="A39" s="75" t="s">
        <v>73</v>
      </c>
      <c r="B39" s="76" t="s">
        <v>74</v>
      </c>
      <c r="C39" s="107"/>
      <c r="D39" s="96"/>
      <c r="E39" s="95">
        <f t="shared" si="0"/>
        <v>0</v>
      </c>
      <c r="F39" s="118">
        <f t="shared" si="1"/>
        <v>0</v>
      </c>
      <c r="G39" s="119" t="str">
        <f t="shared" si="2"/>
        <v/>
      </c>
      <c r="H39" s="111"/>
      <c r="I39" s="96"/>
      <c r="J39" s="95">
        <v>0</v>
      </c>
      <c r="K39" s="118">
        <f t="shared" si="3"/>
        <v>0</v>
      </c>
      <c r="L39" s="119" t="str">
        <f t="shared" si="4"/>
        <v/>
      </c>
      <c r="M39" s="222"/>
    </row>
    <row r="40" spans="1:13" ht="12" thickBot="1" x14ac:dyDescent="0.25">
      <c r="A40" s="60" t="s">
        <v>75</v>
      </c>
      <c r="B40" s="61" t="s">
        <v>3</v>
      </c>
      <c r="C40" s="107"/>
      <c r="D40" s="63"/>
      <c r="E40" s="91">
        <f t="shared" si="0"/>
        <v>0</v>
      </c>
      <c r="F40" s="120">
        <f t="shared" si="1"/>
        <v>0</v>
      </c>
      <c r="G40" s="121" t="str">
        <f t="shared" si="2"/>
        <v/>
      </c>
      <c r="H40" s="111"/>
      <c r="I40" s="63"/>
      <c r="J40" s="91">
        <v>0</v>
      </c>
      <c r="K40" s="120">
        <f t="shared" si="3"/>
        <v>0</v>
      </c>
      <c r="L40" s="121" t="str">
        <f t="shared" si="4"/>
        <v/>
      </c>
      <c r="M40" s="222"/>
    </row>
    <row r="41" spans="1:13" x14ac:dyDescent="0.2">
      <c r="A41" s="51" t="s">
        <v>76</v>
      </c>
      <c r="B41" s="52" t="s">
        <v>77</v>
      </c>
      <c r="C41" s="107"/>
      <c r="D41" s="73">
        <f>D42+D46</f>
        <v>0</v>
      </c>
      <c r="E41" s="73">
        <f t="shared" si="0"/>
        <v>0</v>
      </c>
      <c r="F41" s="122">
        <f t="shared" si="1"/>
        <v>0</v>
      </c>
      <c r="G41" s="123" t="str">
        <f t="shared" si="2"/>
        <v/>
      </c>
      <c r="H41" s="111"/>
      <c r="I41" s="73">
        <f>I42+I46</f>
        <v>0</v>
      </c>
      <c r="J41" s="73">
        <f>J42+J46</f>
        <v>0</v>
      </c>
      <c r="K41" s="122">
        <f t="shared" si="3"/>
        <v>0</v>
      </c>
      <c r="L41" s="123" t="str">
        <f t="shared" si="4"/>
        <v/>
      </c>
      <c r="M41" s="222"/>
    </row>
    <row r="42" spans="1:13" x14ac:dyDescent="0.2">
      <c r="A42" s="60" t="s">
        <v>78</v>
      </c>
      <c r="B42" s="61" t="s">
        <v>79</v>
      </c>
      <c r="C42" s="107"/>
      <c r="D42" s="63"/>
      <c r="E42" s="91">
        <f t="shared" ref="E42:E63" si="5">J42/4</f>
        <v>0</v>
      </c>
      <c r="F42" s="116">
        <f t="shared" si="1"/>
        <v>0</v>
      </c>
      <c r="G42" s="117" t="str">
        <f t="shared" si="2"/>
        <v/>
      </c>
      <c r="H42" s="111"/>
      <c r="I42" s="63"/>
      <c r="J42" s="91"/>
      <c r="K42" s="116">
        <f t="shared" si="3"/>
        <v>0</v>
      </c>
      <c r="L42" s="117" t="str">
        <f t="shared" si="4"/>
        <v/>
      </c>
      <c r="M42" s="222"/>
    </row>
    <row r="43" spans="1:13" x14ac:dyDescent="0.2">
      <c r="A43" s="75" t="s">
        <v>80</v>
      </c>
      <c r="B43" s="94" t="s">
        <v>81</v>
      </c>
      <c r="C43" s="107"/>
      <c r="D43" s="96"/>
      <c r="E43" s="95">
        <f t="shared" si="5"/>
        <v>0</v>
      </c>
      <c r="F43" s="118">
        <f t="shared" si="1"/>
        <v>0</v>
      </c>
      <c r="G43" s="119" t="str">
        <f t="shared" si="2"/>
        <v/>
      </c>
      <c r="H43" s="111"/>
      <c r="I43" s="96"/>
      <c r="J43" s="95"/>
      <c r="K43" s="118">
        <f t="shared" si="3"/>
        <v>0</v>
      </c>
      <c r="L43" s="119" t="str">
        <f t="shared" si="4"/>
        <v/>
      </c>
      <c r="M43" s="222"/>
    </row>
    <row r="44" spans="1:13" x14ac:dyDescent="0.2">
      <c r="A44" s="75" t="s">
        <v>82</v>
      </c>
      <c r="B44" s="94" t="s">
        <v>83</v>
      </c>
      <c r="C44" s="107"/>
      <c r="D44" s="96"/>
      <c r="E44" s="95">
        <f t="shared" si="5"/>
        <v>0</v>
      </c>
      <c r="F44" s="118">
        <f t="shared" si="1"/>
        <v>0</v>
      </c>
      <c r="G44" s="119" t="str">
        <f t="shared" si="2"/>
        <v/>
      </c>
      <c r="H44" s="111"/>
      <c r="I44" s="96"/>
      <c r="J44" s="95"/>
      <c r="K44" s="118">
        <f t="shared" si="3"/>
        <v>0</v>
      </c>
      <c r="L44" s="119" t="str">
        <f t="shared" si="4"/>
        <v/>
      </c>
      <c r="M44" s="222"/>
    </row>
    <row r="45" spans="1:13" x14ac:dyDescent="0.2">
      <c r="A45" s="75" t="s">
        <v>84</v>
      </c>
      <c r="B45" s="94" t="s">
        <v>85</v>
      </c>
      <c r="C45" s="107"/>
      <c r="D45" s="96"/>
      <c r="E45" s="95">
        <f t="shared" si="5"/>
        <v>0</v>
      </c>
      <c r="F45" s="118">
        <f t="shared" si="1"/>
        <v>0</v>
      </c>
      <c r="G45" s="119" t="str">
        <f t="shared" si="2"/>
        <v/>
      </c>
      <c r="H45" s="111"/>
      <c r="I45" s="96"/>
      <c r="J45" s="95"/>
      <c r="K45" s="118">
        <f t="shared" si="3"/>
        <v>0</v>
      </c>
      <c r="L45" s="119" t="str">
        <f t="shared" si="4"/>
        <v/>
      </c>
      <c r="M45" s="222"/>
    </row>
    <row r="46" spans="1:13" ht="12" thickBot="1" x14ac:dyDescent="0.25">
      <c r="A46" s="60" t="s">
        <v>86</v>
      </c>
      <c r="B46" s="61" t="s">
        <v>87</v>
      </c>
      <c r="C46" s="107"/>
      <c r="D46" s="63"/>
      <c r="E46" s="91">
        <f t="shared" si="5"/>
        <v>0</v>
      </c>
      <c r="F46" s="116">
        <f t="shared" si="1"/>
        <v>0</v>
      </c>
      <c r="G46" s="117" t="str">
        <f t="shared" si="2"/>
        <v/>
      </c>
      <c r="H46" s="111"/>
      <c r="I46" s="63"/>
      <c r="J46" s="91"/>
      <c r="K46" s="116">
        <f t="shared" si="3"/>
        <v>0</v>
      </c>
      <c r="L46" s="117" t="str">
        <f t="shared" si="4"/>
        <v/>
      </c>
      <c r="M46" s="222"/>
    </row>
    <row r="47" spans="1:13" ht="12" thickBot="1" x14ac:dyDescent="0.25">
      <c r="A47" s="67" t="s">
        <v>88</v>
      </c>
      <c r="B47" s="68" t="s">
        <v>4</v>
      </c>
      <c r="C47" s="107"/>
      <c r="D47" s="70"/>
      <c r="E47" s="54">
        <f t="shared" si="5"/>
        <v>0</v>
      </c>
      <c r="F47" s="124">
        <f t="shared" si="1"/>
        <v>0</v>
      </c>
      <c r="G47" s="125" t="str">
        <f t="shared" si="2"/>
        <v/>
      </c>
      <c r="H47" s="111"/>
      <c r="I47" s="70"/>
      <c r="J47" s="54"/>
      <c r="K47" s="124">
        <f t="shared" si="3"/>
        <v>0</v>
      </c>
      <c r="L47" s="125" t="str">
        <f t="shared" si="4"/>
        <v/>
      </c>
      <c r="M47" s="222"/>
    </row>
    <row r="48" spans="1:13" ht="12" thickBot="1" x14ac:dyDescent="0.25">
      <c r="A48" s="51" t="s">
        <v>89</v>
      </c>
      <c r="B48" s="52" t="s">
        <v>90</v>
      </c>
      <c r="C48" s="107"/>
      <c r="D48" s="108">
        <f>SUM(D49,D54,D61:D62)</f>
        <v>0</v>
      </c>
      <c r="E48" s="108">
        <f t="shared" si="5"/>
        <v>0</v>
      </c>
      <c r="F48" s="124">
        <f t="shared" si="1"/>
        <v>0</v>
      </c>
      <c r="G48" s="123" t="str">
        <f t="shared" si="2"/>
        <v/>
      </c>
      <c r="H48" s="111"/>
      <c r="I48" s="108">
        <f>SUM(I49,I54,I61:I62)</f>
        <v>0</v>
      </c>
      <c r="J48" s="108">
        <f>SUM(J49,J54,J61:J62)</f>
        <v>0</v>
      </c>
      <c r="K48" s="124">
        <f t="shared" si="3"/>
        <v>0</v>
      </c>
      <c r="L48" s="123" t="str">
        <f t="shared" si="4"/>
        <v/>
      </c>
      <c r="M48" s="222"/>
    </row>
    <row r="49" spans="1:13" x14ac:dyDescent="0.2">
      <c r="A49" s="60" t="s">
        <v>91</v>
      </c>
      <c r="B49" s="61" t="s">
        <v>92</v>
      </c>
      <c r="C49" s="107"/>
      <c r="D49" s="74">
        <f>SUM(D50:D53)</f>
        <v>0</v>
      </c>
      <c r="E49" s="74">
        <f t="shared" si="5"/>
        <v>0</v>
      </c>
      <c r="F49" s="116">
        <f t="shared" si="1"/>
        <v>0</v>
      </c>
      <c r="G49" s="117" t="str">
        <f t="shared" si="2"/>
        <v/>
      </c>
      <c r="H49" s="111"/>
      <c r="I49" s="74">
        <f>SUM(I50:I53)</f>
        <v>0</v>
      </c>
      <c r="J49" s="74">
        <f>SUM(J50:J53)</f>
        <v>0</v>
      </c>
      <c r="K49" s="116">
        <f t="shared" si="3"/>
        <v>0</v>
      </c>
      <c r="L49" s="117" t="str">
        <f t="shared" si="4"/>
        <v/>
      </c>
      <c r="M49" s="222"/>
    </row>
    <row r="50" spans="1:13" x14ac:dyDescent="0.2">
      <c r="A50" s="75" t="s">
        <v>93</v>
      </c>
      <c r="B50" s="94" t="s">
        <v>94</v>
      </c>
      <c r="C50" s="107"/>
      <c r="D50" s="96"/>
      <c r="E50" s="95">
        <f t="shared" si="5"/>
        <v>0</v>
      </c>
      <c r="F50" s="118">
        <f t="shared" si="1"/>
        <v>0</v>
      </c>
      <c r="G50" s="119" t="str">
        <f t="shared" si="2"/>
        <v/>
      </c>
      <c r="H50" s="111"/>
      <c r="I50" s="96"/>
      <c r="J50" s="95"/>
      <c r="K50" s="118">
        <f t="shared" si="3"/>
        <v>0</v>
      </c>
      <c r="L50" s="119" t="str">
        <f t="shared" si="4"/>
        <v/>
      </c>
      <c r="M50" s="222"/>
    </row>
    <row r="51" spans="1:13" x14ac:dyDescent="0.2">
      <c r="A51" s="75" t="s">
        <v>95</v>
      </c>
      <c r="B51" s="94" t="s">
        <v>96</v>
      </c>
      <c r="C51" s="107"/>
      <c r="D51" s="96"/>
      <c r="E51" s="95">
        <f t="shared" si="5"/>
        <v>0</v>
      </c>
      <c r="F51" s="118">
        <f t="shared" si="1"/>
        <v>0</v>
      </c>
      <c r="G51" s="119" t="str">
        <f t="shared" si="2"/>
        <v/>
      </c>
      <c r="H51" s="111"/>
      <c r="I51" s="96"/>
      <c r="J51" s="95"/>
      <c r="K51" s="118">
        <f t="shared" si="3"/>
        <v>0</v>
      </c>
      <c r="L51" s="119" t="str">
        <f t="shared" si="4"/>
        <v/>
      </c>
      <c r="M51" s="222"/>
    </row>
    <row r="52" spans="1:13" x14ac:dyDescent="0.2">
      <c r="A52" s="75" t="s">
        <v>97</v>
      </c>
      <c r="B52" s="94" t="s">
        <v>98</v>
      </c>
      <c r="C52" s="107"/>
      <c r="D52" s="96"/>
      <c r="E52" s="95">
        <f t="shared" si="5"/>
        <v>0</v>
      </c>
      <c r="F52" s="118">
        <f t="shared" si="1"/>
        <v>0</v>
      </c>
      <c r="G52" s="119" t="str">
        <f t="shared" si="2"/>
        <v/>
      </c>
      <c r="H52" s="111"/>
      <c r="I52" s="96"/>
      <c r="J52" s="95">
        <v>0</v>
      </c>
      <c r="K52" s="118">
        <f t="shared" si="3"/>
        <v>0</v>
      </c>
      <c r="L52" s="119" t="str">
        <f t="shared" si="4"/>
        <v/>
      </c>
      <c r="M52" s="222"/>
    </row>
    <row r="53" spans="1:13" x14ac:dyDescent="0.2">
      <c r="A53" s="75" t="s">
        <v>99</v>
      </c>
      <c r="B53" s="94" t="s">
        <v>100</v>
      </c>
      <c r="C53" s="107"/>
      <c r="D53" s="96"/>
      <c r="E53" s="95">
        <f t="shared" si="5"/>
        <v>0</v>
      </c>
      <c r="F53" s="118">
        <f t="shared" si="1"/>
        <v>0</v>
      </c>
      <c r="G53" s="119" t="str">
        <f t="shared" si="2"/>
        <v/>
      </c>
      <c r="H53" s="111"/>
      <c r="I53" s="96"/>
      <c r="J53" s="95"/>
      <c r="K53" s="118">
        <f t="shared" si="3"/>
        <v>0</v>
      </c>
      <c r="L53" s="119" t="str">
        <f t="shared" si="4"/>
        <v/>
      </c>
      <c r="M53" s="222"/>
    </row>
    <row r="54" spans="1:13" x14ac:dyDescent="0.2">
      <c r="A54" s="89" t="s">
        <v>101</v>
      </c>
      <c r="B54" s="90" t="s">
        <v>102</v>
      </c>
      <c r="C54" s="107"/>
      <c r="D54" s="74">
        <f>SUM(D55:D60)</f>
        <v>0</v>
      </c>
      <c r="E54" s="74">
        <f t="shared" si="5"/>
        <v>0</v>
      </c>
      <c r="F54" s="116">
        <f>D54-E54</f>
        <v>0</v>
      </c>
      <c r="G54" s="117" t="str">
        <f>IF(AND(D54&lt;&gt;0,E54&lt;&gt;0,F54&lt;&gt;0),(IF(F54/ABS(E54)&gt;1,"&gt; 100",(IF(F54/ABS(E54) &lt; -1,"&lt; 100",F54/ABS(E54)%)))),"")</f>
        <v/>
      </c>
      <c r="H54" s="111"/>
      <c r="I54" s="74">
        <f>SUM(I55:I60)</f>
        <v>0</v>
      </c>
      <c r="J54" s="74">
        <f>SUM(J55:J60)</f>
        <v>0</v>
      </c>
      <c r="K54" s="116">
        <f t="shared" si="3"/>
        <v>0</v>
      </c>
      <c r="L54" s="117" t="str">
        <f t="shared" si="4"/>
        <v/>
      </c>
      <c r="M54" s="222"/>
    </row>
    <row r="55" spans="1:13" x14ac:dyDescent="0.2">
      <c r="A55" s="75" t="s">
        <v>103</v>
      </c>
      <c r="B55" s="94" t="s">
        <v>104</v>
      </c>
      <c r="C55" s="107"/>
      <c r="D55" s="96"/>
      <c r="E55" s="95">
        <f t="shared" si="5"/>
        <v>0</v>
      </c>
      <c r="F55" s="118">
        <f t="shared" si="1"/>
        <v>0</v>
      </c>
      <c r="G55" s="119" t="str">
        <f t="shared" si="2"/>
        <v/>
      </c>
      <c r="H55" s="111"/>
      <c r="I55" s="96"/>
      <c r="J55" s="95"/>
      <c r="K55" s="118">
        <f t="shared" si="3"/>
        <v>0</v>
      </c>
      <c r="L55" s="119" t="str">
        <f t="shared" si="4"/>
        <v/>
      </c>
      <c r="M55" s="222"/>
    </row>
    <row r="56" spans="1:13" x14ac:dyDescent="0.2">
      <c r="A56" s="75" t="s">
        <v>105</v>
      </c>
      <c r="B56" s="94" t="s">
        <v>106</v>
      </c>
      <c r="C56" s="107"/>
      <c r="D56" s="96"/>
      <c r="E56" s="95">
        <f t="shared" si="5"/>
        <v>0</v>
      </c>
      <c r="F56" s="118">
        <f t="shared" si="1"/>
        <v>0</v>
      </c>
      <c r="G56" s="119" t="str">
        <f t="shared" si="2"/>
        <v/>
      </c>
      <c r="H56" s="111"/>
      <c r="I56" s="96"/>
      <c r="J56" s="95"/>
      <c r="K56" s="118">
        <f t="shared" si="3"/>
        <v>0</v>
      </c>
      <c r="L56" s="119" t="str">
        <f t="shared" si="4"/>
        <v/>
      </c>
      <c r="M56" s="222"/>
    </row>
    <row r="57" spans="1:13" x14ac:dyDescent="0.2">
      <c r="A57" s="75" t="s">
        <v>107</v>
      </c>
      <c r="B57" s="94" t="s">
        <v>108</v>
      </c>
      <c r="C57" s="107"/>
      <c r="D57" s="96"/>
      <c r="E57" s="95">
        <f t="shared" si="5"/>
        <v>0</v>
      </c>
      <c r="F57" s="118">
        <f t="shared" si="1"/>
        <v>0</v>
      </c>
      <c r="G57" s="119" t="str">
        <f t="shared" si="2"/>
        <v/>
      </c>
      <c r="H57" s="111"/>
      <c r="I57" s="96"/>
      <c r="J57" s="95"/>
      <c r="K57" s="118">
        <f t="shared" si="3"/>
        <v>0</v>
      </c>
      <c r="L57" s="119" t="str">
        <f t="shared" si="4"/>
        <v/>
      </c>
      <c r="M57" s="222"/>
    </row>
    <row r="58" spans="1:13" x14ac:dyDescent="0.2">
      <c r="A58" s="75" t="s">
        <v>109</v>
      </c>
      <c r="B58" s="94" t="s">
        <v>110</v>
      </c>
      <c r="C58" s="107"/>
      <c r="D58" s="96"/>
      <c r="E58" s="95">
        <f t="shared" si="5"/>
        <v>0</v>
      </c>
      <c r="F58" s="118">
        <f t="shared" si="1"/>
        <v>0</v>
      </c>
      <c r="G58" s="119" t="str">
        <f t="shared" si="2"/>
        <v/>
      </c>
      <c r="H58" s="111"/>
      <c r="I58" s="96"/>
      <c r="J58" s="95"/>
      <c r="K58" s="118">
        <f t="shared" si="3"/>
        <v>0</v>
      </c>
      <c r="L58" s="119" t="str">
        <f t="shared" si="4"/>
        <v/>
      </c>
      <c r="M58" s="222"/>
    </row>
    <row r="59" spans="1:13" x14ac:dyDescent="0.2">
      <c r="A59" s="75" t="s">
        <v>111</v>
      </c>
      <c r="B59" s="94" t="s">
        <v>112</v>
      </c>
      <c r="C59" s="107"/>
      <c r="D59" s="96"/>
      <c r="E59" s="95">
        <f t="shared" si="5"/>
        <v>0</v>
      </c>
      <c r="F59" s="118">
        <f t="shared" si="1"/>
        <v>0</v>
      </c>
      <c r="G59" s="119" t="str">
        <f t="shared" si="2"/>
        <v/>
      </c>
      <c r="H59" s="111"/>
      <c r="I59" s="96"/>
      <c r="J59" s="95"/>
      <c r="K59" s="118">
        <f t="shared" si="3"/>
        <v>0</v>
      </c>
      <c r="L59" s="119" t="str">
        <f t="shared" si="4"/>
        <v/>
      </c>
      <c r="M59" s="222"/>
    </row>
    <row r="60" spans="1:13" x14ac:dyDescent="0.2">
      <c r="A60" s="75" t="s">
        <v>113</v>
      </c>
      <c r="B60" s="94" t="s">
        <v>114</v>
      </c>
      <c r="C60" s="107"/>
      <c r="D60" s="96"/>
      <c r="E60" s="95">
        <f t="shared" si="5"/>
        <v>0</v>
      </c>
      <c r="F60" s="118">
        <f t="shared" si="1"/>
        <v>0</v>
      </c>
      <c r="G60" s="119" t="str">
        <f t="shared" si="2"/>
        <v/>
      </c>
      <c r="H60" s="111"/>
      <c r="I60" s="96"/>
      <c r="J60" s="95"/>
      <c r="K60" s="118">
        <f t="shared" si="3"/>
        <v>0</v>
      </c>
      <c r="L60" s="119" t="str">
        <f t="shared" si="4"/>
        <v/>
      </c>
      <c r="M60" s="222"/>
    </row>
    <row r="61" spans="1:13" x14ac:dyDescent="0.2">
      <c r="A61" s="89" t="s">
        <v>115</v>
      </c>
      <c r="B61" s="90" t="s">
        <v>116</v>
      </c>
      <c r="C61" s="107"/>
      <c r="D61" s="63"/>
      <c r="E61" s="91">
        <f t="shared" si="5"/>
        <v>0</v>
      </c>
      <c r="F61" s="116">
        <f t="shared" si="1"/>
        <v>0</v>
      </c>
      <c r="G61" s="126" t="str">
        <f t="shared" si="2"/>
        <v/>
      </c>
      <c r="H61" s="111"/>
      <c r="I61" s="63"/>
      <c r="J61" s="91"/>
      <c r="K61" s="116">
        <f t="shared" si="3"/>
        <v>0</v>
      </c>
      <c r="L61" s="126" t="str">
        <f t="shared" si="4"/>
        <v/>
      </c>
      <c r="M61" s="222"/>
    </row>
    <row r="62" spans="1:13" ht="12" thickBot="1" x14ac:dyDescent="0.25">
      <c r="A62" s="89" t="s">
        <v>117</v>
      </c>
      <c r="B62" s="90" t="s">
        <v>118</v>
      </c>
      <c r="C62" s="107"/>
      <c r="D62" s="63"/>
      <c r="E62" s="91">
        <f t="shared" si="5"/>
        <v>0</v>
      </c>
      <c r="F62" s="116">
        <f t="shared" si="1"/>
        <v>0</v>
      </c>
      <c r="G62" s="127" t="str">
        <f t="shared" si="2"/>
        <v/>
      </c>
      <c r="H62" s="111"/>
      <c r="I62" s="63"/>
      <c r="J62" s="91"/>
      <c r="K62" s="116">
        <f t="shared" si="3"/>
        <v>0</v>
      </c>
      <c r="L62" s="127" t="str">
        <f t="shared" si="4"/>
        <v/>
      </c>
      <c r="M62" s="222"/>
    </row>
    <row r="63" spans="1:13" ht="12" thickBot="1" x14ac:dyDescent="0.25">
      <c r="A63" s="67" t="s">
        <v>119</v>
      </c>
      <c r="B63" s="68" t="s">
        <v>120</v>
      </c>
      <c r="C63" s="107"/>
      <c r="D63" s="108">
        <f>SUM(D37,D40,D42,D46:D48)</f>
        <v>0</v>
      </c>
      <c r="E63" s="108">
        <f t="shared" si="5"/>
        <v>0</v>
      </c>
      <c r="F63" s="128">
        <f>D63-E63</f>
        <v>0</v>
      </c>
      <c r="G63" s="129" t="str">
        <f t="shared" si="2"/>
        <v/>
      </c>
      <c r="H63" s="111"/>
      <c r="I63" s="108">
        <f>SUM(I37,I40,I42,I46:I48)</f>
        <v>0</v>
      </c>
      <c r="J63" s="108">
        <f>SUM(J37,J40,J42,J46:J48)</f>
        <v>0</v>
      </c>
      <c r="K63" s="128">
        <f t="shared" si="3"/>
        <v>0</v>
      </c>
      <c r="L63" s="129" t="str">
        <f t="shared" si="4"/>
        <v/>
      </c>
      <c r="M63" s="222"/>
    </row>
    <row r="64" spans="1:13" x14ac:dyDescent="0.2">
      <c r="A64" s="130"/>
      <c r="B64" s="130"/>
      <c r="C64" s="131"/>
      <c r="D64" s="132"/>
      <c r="E64" s="132"/>
      <c r="F64" s="133"/>
      <c r="G64" s="134"/>
      <c r="H64" s="135"/>
      <c r="I64" s="132"/>
      <c r="J64" s="132"/>
      <c r="K64" s="133"/>
      <c r="L64" s="134"/>
      <c r="M64" s="222"/>
    </row>
    <row r="65" spans="1:13" x14ac:dyDescent="0.2">
      <c r="A65" s="60" t="s">
        <v>121</v>
      </c>
      <c r="B65" s="61" t="s">
        <v>122</v>
      </c>
      <c r="C65" s="107"/>
      <c r="D65" s="63"/>
      <c r="E65" s="91">
        <f t="shared" ref="E65:E70" si="6">J65/4</f>
        <v>0</v>
      </c>
      <c r="F65" s="91">
        <f t="shared" si="1"/>
        <v>0</v>
      </c>
      <c r="G65" s="136" t="str">
        <f t="shared" si="2"/>
        <v/>
      </c>
      <c r="H65" s="111"/>
      <c r="I65" s="63"/>
      <c r="J65" s="91">
        <v>0</v>
      </c>
      <c r="K65" s="91">
        <f t="shared" ref="K65:K70" si="7">I65-J65</f>
        <v>0</v>
      </c>
      <c r="L65" s="136" t="str">
        <f t="shared" ref="L65:L77" si="8">IF(AND(I65&lt;&gt;0,J65&lt;&gt;0,K65&lt;&gt;0),(IF(K65/ABS(J65)&gt;1,"&gt; 100",(IF(K65/ABS(J65) &lt; -1,"&lt; 100",K65/ABS(J65)%)))),"")</f>
        <v/>
      </c>
      <c r="M65" s="222"/>
    </row>
    <row r="66" spans="1:13" ht="22.5" x14ac:dyDescent="0.2">
      <c r="A66" s="60" t="s">
        <v>123</v>
      </c>
      <c r="B66" s="61" t="s">
        <v>124</v>
      </c>
      <c r="C66" s="107"/>
      <c r="D66" s="63"/>
      <c r="E66" s="91">
        <f t="shared" si="6"/>
        <v>0</v>
      </c>
      <c r="F66" s="91">
        <f>D66-E66</f>
        <v>0</v>
      </c>
      <c r="G66" s="136" t="str">
        <f t="shared" si="2"/>
        <v/>
      </c>
      <c r="H66" s="111"/>
      <c r="I66" s="63"/>
      <c r="J66" s="91">
        <v>0</v>
      </c>
      <c r="K66" s="91">
        <f t="shared" si="7"/>
        <v>0</v>
      </c>
      <c r="L66" s="136" t="str">
        <f t="shared" si="8"/>
        <v/>
      </c>
      <c r="M66" s="222"/>
    </row>
    <row r="67" spans="1:13" x14ac:dyDescent="0.2">
      <c r="A67" s="60" t="s">
        <v>125</v>
      </c>
      <c r="B67" s="61" t="s">
        <v>126</v>
      </c>
      <c r="C67" s="107"/>
      <c r="D67" s="63"/>
      <c r="E67" s="91">
        <f t="shared" si="6"/>
        <v>0</v>
      </c>
      <c r="F67" s="91">
        <f>D67-E67</f>
        <v>0</v>
      </c>
      <c r="G67" s="136" t="str">
        <f t="shared" si="2"/>
        <v/>
      </c>
      <c r="H67" s="111"/>
      <c r="I67" s="63"/>
      <c r="J67" s="91">
        <v>0</v>
      </c>
      <c r="K67" s="91">
        <f t="shared" si="7"/>
        <v>0</v>
      </c>
      <c r="L67" s="136" t="str">
        <f t="shared" si="8"/>
        <v/>
      </c>
      <c r="M67" s="222"/>
    </row>
    <row r="68" spans="1:13" ht="22.5" x14ac:dyDescent="0.2">
      <c r="A68" s="60" t="s">
        <v>127</v>
      </c>
      <c r="B68" s="61" t="s">
        <v>128</v>
      </c>
      <c r="C68" s="107"/>
      <c r="D68" s="63"/>
      <c r="E68" s="91">
        <f t="shared" si="6"/>
        <v>0</v>
      </c>
      <c r="F68" s="91">
        <f t="shared" si="1"/>
        <v>0</v>
      </c>
      <c r="G68" s="136" t="str">
        <f t="shared" si="2"/>
        <v/>
      </c>
      <c r="H68" s="111"/>
      <c r="I68" s="63"/>
      <c r="J68" s="91">
        <v>0</v>
      </c>
      <c r="K68" s="91">
        <f t="shared" si="7"/>
        <v>0</v>
      </c>
      <c r="L68" s="136" t="str">
        <f t="shared" si="8"/>
        <v/>
      </c>
      <c r="M68" s="222"/>
    </row>
    <row r="69" spans="1:13" ht="12" thickBot="1" x14ac:dyDescent="0.25">
      <c r="A69" s="60" t="s">
        <v>129</v>
      </c>
      <c r="B69" s="61" t="s">
        <v>130</v>
      </c>
      <c r="C69" s="107"/>
      <c r="D69" s="63"/>
      <c r="E69" s="91">
        <f t="shared" si="6"/>
        <v>0</v>
      </c>
      <c r="F69" s="91">
        <f t="shared" si="1"/>
        <v>0</v>
      </c>
      <c r="G69" s="136" t="str">
        <f t="shared" si="2"/>
        <v/>
      </c>
      <c r="H69" s="111"/>
      <c r="I69" s="63"/>
      <c r="J69" s="91">
        <v>0</v>
      </c>
      <c r="K69" s="91">
        <f t="shared" si="7"/>
        <v>0</v>
      </c>
      <c r="L69" s="136" t="str">
        <f t="shared" si="8"/>
        <v/>
      </c>
      <c r="M69" s="222"/>
    </row>
    <row r="70" spans="1:13" ht="12" thickBot="1" x14ac:dyDescent="0.25">
      <c r="A70" s="67" t="s">
        <v>131</v>
      </c>
      <c r="B70" s="68" t="s">
        <v>132</v>
      </c>
      <c r="C70" s="107"/>
      <c r="D70" s="108">
        <f>SUM(D35,D65:D67)-SUM(D63,D68:D69)</f>
        <v>0</v>
      </c>
      <c r="E70" s="108">
        <f t="shared" si="6"/>
        <v>0</v>
      </c>
      <c r="F70" s="137">
        <f t="shared" si="1"/>
        <v>0</v>
      </c>
      <c r="G70" s="138" t="str">
        <f t="shared" si="2"/>
        <v/>
      </c>
      <c r="H70" s="111"/>
      <c r="I70" s="108">
        <f>SUM(I35,I65:I67)-SUM(I63,I68:I69)</f>
        <v>0</v>
      </c>
      <c r="J70" s="108">
        <f>SUM(J35,J65:J67)-SUM(J63,J68:J69)</f>
        <v>0</v>
      </c>
      <c r="K70" s="137">
        <f t="shared" si="7"/>
        <v>0</v>
      </c>
      <c r="L70" s="138" t="str">
        <f t="shared" si="8"/>
        <v/>
      </c>
      <c r="M70" s="222"/>
    </row>
    <row r="71" spans="1:13" ht="12" thickBot="1" x14ac:dyDescent="0.25">
      <c r="A71" s="130"/>
      <c r="B71" s="130"/>
      <c r="C71" s="131"/>
      <c r="D71" s="140"/>
      <c r="E71" s="139"/>
      <c r="F71" s="141"/>
      <c r="G71" s="142"/>
      <c r="H71" s="135"/>
      <c r="I71" s="140"/>
      <c r="J71" s="139"/>
      <c r="K71" s="141"/>
      <c r="L71" s="142"/>
      <c r="M71" s="222"/>
    </row>
    <row r="72" spans="1:13" ht="12" thickBot="1" x14ac:dyDescent="0.25">
      <c r="A72" s="143" t="s">
        <v>133</v>
      </c>
      <c r="B72" s="144" t="s">
        <v>134</v>
      </c>
      <c r="C72" s="107"/>
      <c r="D72" s="63"/>
      <c r="E72" s="145">
        <f>J72/4</f>
        <v>0</v>
      </c>
      <c r="F72" s="146">
        <f t="shared" si="1"/>
        <v>0</v>
      </c>
      <c r="G72" s="147" t="str">
        <f t="shared" si="2"/>
        <v/>
      </c>
      <c r="H72" s="111"/>
      <c r="I72" s="63"/>
      <c r="J72" s="145">
        <v>0</v>
      </c>
      <c r="K72" s="146">
        <f>I72-J72</f>
        <v>0</v>
      </c>
      <c r="L72" s="147" t="str">
        <f t="shared" si="8"/>
        <v/>
      </c>
      <c r="M72" s="222"/>
    </row>
    <row r="73" spans="1:13" ht="12" thickBot="1" x14ac:dyDescent="0.25">
      <c r="A73" s="60" t="s">
        <v>135</v>
      </c>
      <c r="B73" s="61" t="s">
        <v>136</v>
      </c>
      <c r="C73" s="107"/>
      <c r="D73" s="63"/>
      <c r="E73" s="91">
        <f>J73/4</f>
        <v>0</v>
      </c>
      <c r="F73" s="146">
        <f t="shared" si="1"/>
        <v>0</v>
      </c>
      <c r="G73" s="147" t="str">
        <f t="shared" si="2"/>
        <v/>
      </c>
      <c r="H73" s="111"/>
      <c r="I73" s="63"/>
      <c r="J73" s="91">
        <v>0</v>
      </c>
      <c r="K73" s="146">
        <f>I73-J73</f>
        <v>0</v>
      </c>
      <c r="L73" s="147" t="str">
        <f t="shared" si="8"/>
        <v/>
      </c>
      <c r="M73" s="222"/>
    </row>
    <row r="74" spans="1:13" ht="12" thickBot="1" x14ac:dyDescent="0.25">
      <c r="A74" s="67" t="s">
        <v>137</v>
      </c>
      <c r="B74" s="68" t="s">
        <v>138</v>
      </c>
      <c r="C74" s="107"/>
      <c r="D74" s="108">
        <f>D72-D73</f>
        <v>0</v>
      </c>
      <c r="E74" s="108">
        <f>J74/4</f>
        <v>0</v>
      </c>
      <c r="F74" s="124">
        <f t="shared" ref="F74" si="9">D74-E74</f>
        <v>0</v>
      </c>
      <c r="G74" s="125" t="str">
        <f t="shared" si="2"/>
        <v/>
      </c>
      <c r="H74" s="111"/>
      <c r="I74" s="108">
        <f>I72-I73</f>
        <v>0</v>
      </c>
      <c r="J74" s="108">
        <f>J72-J73</f>
        <v>0</v>
      </c>
      <c r="K74" s="124">
        <f>I74-J74</f>
        <v>0</v>
      </c>
      <c r="L74" s="125" t="str">
        <f t="shared" si="8"/>
        <v/>
      </c>
      <c r="M74" s="222"/>
    </row>
    <row r="75" spans="1:13" ht="12" thickBot="1" x14ac:dyDescent="0.25">
      <c r="A75" s="148" t="s">
        <v>139</v>
      </c>
      <c r="B75" s="149" t="s">
        <v>140</v>
      </c>
      <c r="C75" s="107"/>
      <c r="D75" s="63"/>
      <c r="E75" s="150">
        <f>J75/4</f>
        <v>0</v>
      </c>
      <c r="F75" s="120">
        <f>D75-E75</f>
        <v>0</v>
      </c>
      <c r="G75" s="121" t="str">
        <f>IF(AND(D75&lt;&gt;0,E75&lt;&gt;0,F75&lt;&gt;0),(IF(F75/ABS(E75)&gt;1,"&gt; 100",(IF(F75/ABS(E75) &lt; -1,"&lt; 100",F75/ABS(E75)%)))),"")</f>
        <v/>
      </c>
      <c r="H75" s="111"/>
      <c r="I75" s="63"/>
      <c r="J75" s="150">
        <v>0</v>
      </c>
      <c r="K75" s="120">
        <f>I75-J75</f>
        <v>0</v>
      </c>
      <c r="L75" s="121" t="str">
        <f t="shared" si="8"/>
        <v/>
      </c>
      <c r="M75" s="222"/>
    </row>
    <row r="76" spans="1:13" ht="12" thickBot="1" x14ac:dyDescent="0.25">
      <c r="A76" s="130"/>
      <c r="B76" s="130"/>
      <c r="C76" s="131"/>
      <c r="D76" s="152"/>
      <c r="E76" s="151"/>
      <c r="F76" s="133"/>
      <c r="G76" s="134"/>
      <c r="H76" s="135"/>
      <c r="I76" s="152"/>
      <c r="J76" s="151"/>
      <c r="K76" s="133"/>
      <c r="L76" s="134"/>
      <c r="M76" s="222"/>
    </row>
    <row r="77" spans="1:13" ht="12" thickBot="1" x14ac:dyDescent="0.25">
      <c r="A77" s="67" t="s">
        <v>141</v>
      </c>
      <c r="B77" s="68" t="s">
        <v>5</v>
      </c>
      <c r="C77" s="153"/>
      <c r="D77" s="108">
        <f>SUM(D70,D74)-D75</f>
        <v>0</v>
      </c>
      <c r="E77" s="108">
        <f>J77/4</f>
        <v>0</v>
      </c>
      <c r="F77" s="128">
        <f>D77-E77</f>
        <v>0</v>
      </c>
      <c r="G77" s="129" t="str">
        <f>IF(AND(D77&lt;&gt;0,E77&lt;&gt;0,F77&lt;&gt;0),(IF(F77/ABS(E77)&gt;1,"&gt; 100",(IF(F77/ABS(E77) &lt; -1,"&lt; 100",F77/ABS(E77)%)))),"")</f>
        <v/>
      </c>
      <c r="H77" s="153"/>
      <c r="I77" s="108">
        <f>SUM(I70,I74)-I75</f>
        <v>0</v>
      </c>
      <c r="J77" s="108">
        <f>SUM(J70,J74)-J75</f>
        <v>0</v>
      </c>
      <c r="K77" s="128">
        <f>I77-J77</f>
        <v>0</v>
      </c>
      <c r="L77" s="129" t="str">
        <f t="shared" si="8"/>
        <v/>
      </c>
      <c r="M77" s="223"/>
    </row>
    <row r="79" spans="1:13" ht="15" x14ac:dyDescent="0.2">
      <c r="A79" s="242" t="s">
        <v>142</v>
      </c>
      <c r="B79" s="243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</row>
    <row r="80" spans="1:13" ht="12.75" x14ac:dyDescent="0.2">
      <c r="A80" s="240"/>
      <c r="B80" s="240"/>
      <c r="C80" s="240"/>
      <c r="D80" s="240"/>
      <c r="E80" s="240"/>
      <c r="F80" s="240"/>
      <c r="G80" s="240"/>
      <c r="H80" s="240"/>
      <c r="I80" s="241"/>
      <c r="J80" s="241"/>
      <c r="K80" s="241"/>
      <c r="L80" s="241"/>
      <c r="M80" s="241"/>
    </row>
    <row r="81" spans="1:13" ht="12.75" x14ac:dyDescent="0.2">
      <c r="A81" s="240"/>
      <c r="B81" s="240"/>
      <c r="C81" s="240"/>
      <c r="D81" s="240"/>
      <c r="E81" s="240"/>
      <c r="F81" s="240"/>
      <c r="G81" s="240"/>
      <c r="H81" s="240"/>
      <c r="I81" s="241"/>
      <c r="J81" s="241"/>
      <c r="K81" s="241"/>
      <c r="L81" s="241"/>
      <c r="M81" s="241"/>
    </row>
    <row r="82" spans="1:13" ht="12.75" x14ac:dyDescent="0.2">
      <c r="A82" s="240"/>
      <c r="B82" s="240"/>
      <c r="C82" s="240"/>
      <c r="D82" s="240"/>
      <c r="E82" s="240"/>
      <c r="F82" s="240"/>
      <c r="G82" s="240"/>
      <c r="H82" s="240"/>
      <c r="I82" s="241"/>
      <c r="J82" s="241"/>
      <c r="K82" s="241"/>
      <c r="L82" s="241"/>
      <c r="M82" s="241"/>
    </row>
    <row r="83" spans="1:13" ht="12.75" x14ac:dyDescent="0.2">
      <c r="A83" s="240"/>
      <c r="B83" s="240"/>
      <c r="C83" s="240"/>
      <c r="D83" s="240"/>
      <c r="E83" s="240"/>
      <c r="F83" s="240"/>
      <c r="G83" s="240"/>
      <c r="H83" s="240"/>
      <c r="I83" s="241"/>
      <c r="J83" s="241"/>
      <c r="K83" s="241"/>
      <c r="L83" s="241"/>
      <c r="M83" s="241"/>
    </row>
    <row r="84" spans="1:13" ht="12.75" x14ac:dyDescent="0.2">
      <c r="A84" s="240"/>
      <c r="B84" s="240"/>
      <c r="C84" s="240"/>
      <c r="D84" s="240"/>
      <c r="E84" s="240"/>
      <c r="F84" s="240"/>
      <c r="G84" s="240"/>
      <c r="H84" s="240"/>
      <c r="I84" s="241"/>
      <c r="J84" s="241"/>
      <c r="K84" s="241"/>
      <c r="L84" s="241"/>
      <c r="M84" s="241"/>
    </row>
    <row r="85" spans="1:13" ht="12.75" x14ac:dyDescent="0.2">
      <c r="A85" s="240"/>
      <c r="B85" s="240"/>
      <c r="C85" s="240"/>
      <c r="D85" s="240"/>
      <c r="E85" s="240"/>
      <c r="F85" s="240"/>
      <c r="G85" s="240"/>
      <c r="H85" s="240"/>
      <c r="I85" s="241"/>
      <c r="J85" s="241"/>
      <c r="K85" s="241"/>
      <c r="L85" s="241"/>
      <c r="M85" s="241"/>
    </row>
    <row r="86" spans="1:13" ht="12.75" x14ac:dyDescent="0.2">
      <c r="A86" s="240"/>
      <c r="B86" s="240"/>
      <c r="C86" s="240"/>
      <c r="D86" s="240"/>
      <c r="E86" s="240"/>
      <c r="F86" s="240"/>
      <c r="G86" s="240"/>
      <c r="H86" s="240"/>
      <c r="I86" s="241"/>
      <c r="J86" s="241"/>
      <c r="K86" s="241"/>
      <c r="L86" s="241"/>
      <c r="M86" s="241"/>
    </row>
    <row r="87" spans="1:13" ht="12.75" x14ac:dyDescent="0.2">
      <c r="A87" s="240"/>
      <c r="B87" s="240"/>
      <c r="C87" s="240"/>
      <c r="D87" s="240"/>
      <c r="E87" s="240"/>
      <c r="F87" s="240"/>
      <c r="G87" s="240"/>
      <c r="H87" s="240"/>
      <c r="I87" s="241"/>
      <c r="J87" s="241"/>
      <c r="K87" s="241"/>
      <c r="L87" s="241"/>
      <c r="M87" s="241"/>
    </row>
    <row r="235" spans="3:3" x14ac:dyDescent="0.2">
      <c r="C235" s="154"/>
    </row>
    <row r="236" spans="3:3" x14ac:dyDescent="0.2">
      <c r="C236" s="154"/>
    </row>
    <row r="237" spans="3:3" x14ac:dyDescent="0.2">
      <c r="C237" s="154"/>
    </row>
    <row r="238" spans="3:3" x14ac:dyDescent="0.2">
      <c r="C238" s="154"/>
    </row>
    <row r="239" spans="3:3" x14ac:dyDescent="0.2">
      <c r="C239" s="154"/>
    </row>
    <row r="240" spans="3:3" x14ac:dyDescent="0.2">
      <c r="C240" s="154"/>
    </row>
    <row r="241" spans="3:3" x14ac:dyDescent="0.2">
      <c r="C241" s="154"/>
    </row>
    <row r="242" spans="3:3" x14ac:dyDescent="0.2">
      <c r="C242" s="154"/>
    </row>
    <row r="243" spans="3:3" x14ac:dyDescent="0.2">
      <c r="C243" s="154"/>
    </row>
    <row r="244" spans="3:3" x14ac:dyDescent="0.2">
      <c r="C244" s="154"/>
    </row>
    <row r="245" spans="3:3" x14ac:dyDescent="0.2">
      <c r="C245" s="154"/>
    </row>
    <row r="246" spans="3:3" x14ac:dyDescent="0.2">
      <c r="C246" s="154"/>
    </row>
    <row r="247" spans="3:3" x14ac:dyDescent="0.2">
      <c r="C247" s="154"/>
    </row>
    <row r="248" spans="3:3" x14ac:dyDescent="0.2">
      <c r="C248" s="154"/>
    </row>
    <row r="249" spans="3:3" x14ac:dyDescent="0.2">
      <c r="C249" s="154"/>
    </row>
    <row r="250" spans="3:3" x14ac:dyDescent="0.2">
      <c r="C250" s="154"/>
    </row>
    <row r="251" spans="3:3" x14ac:dyDescent="0.2">
      <c r="C251" s="154"/>
    </row>
    <row r="252" spans="3:3" x14ac:dyDescent="0.2">
      <c r="C252" s="154"/>
    </row>
    <row r="253" spans="3:3" x14ac:dyDescent="0.2">
      <c r="C253" s="154"/>
    </row>
    <row r="254" spans="3:3" x14ac:dyDescent="0.2">
      <c r="C254" s="154"/>
    </row>
    <row r="255" spans="3:3" x14ac:dyDescent="0.2">
      <c r="C255" s="154"/>
    </row>
    <row r="256" spans="3:3" x14ac:dyDescent="0.2">
      <c r="C256" s="154"/>
    </row>
    <row r="257" spans="3:3" x14ac:dyDescent="0.2">
      <c r="C257" s="154"/>
    </row>
    <row r="258" spans="3:3" x14ac:dyDescent="0.2">
      <c r="C258" s="154"/>
    </row>
    <row r="259" spans="3:3" x14ac:dyDescent="0.2">
      <c r="C259" s="154"/>
    </row>
    <row r="260" spans="3:3" x14ac:dyDescent="0.2">
      <c r="C260" s="154"/>
    </row>
    <row r="261" spans="3:3" x14ac:dyDescent="0.2">
      <c r="C261" s="154"/>
    </row>
    <row r="262" spans="3:3" x14ac:dyDescent="0.2">
      <c r="C262" s="154"/>
    </row>
    <row r="263" spans="3:3" x14ac:dyDescent="0.2">
      <c r="C263" s="154"/>
    </row>
    <row r="264" spans="3:3" x14ac:dyDescent="0.2">
      <c r="C264" s="154"/>
    </row>
    <row r="265" spans="3:3" x14ac:dyDescent="0.2">
      <c r="C265" s="154"/>
    </row>
    <row r="266" spans="3:3" x14ac:dyDescent="0.2">
      <c r="C266" s="154"/>
    </row>
  </sheetData>
  <sheetProtection sheet="1" selectLockedCells="1"/>
  <mergeCells count="14">
    <mergeCell ref="A79:M79"/>
    <mergeCell ref="D2:G2"/>
    <mergeCell ref="M2:M8"/>
    <mergeCell ref="A3:B3"/>
    <mergeCell ref="F3:G3"/>
    <mergeCell ref="K3:L3"/>
    <mergeCell ref="A86:M86"/>
    <mergeCell ref="A87:M87"/>
    <mergeCell ref="A80:M80"/>
    <mergeCell ref="A81:M81"/>
    <mergeCell ref="A82:M82"/>
    <mergeCell ref="A83:M83"/>
    <mergeCell ref="A84:M84"/>
    <mergeCell ref="A85:M85"/>
  </mergeCells>
  <conditionalFormatting sqref="C64 C71 C76">
    <cfRule type="cellIs" dxfId="19" priority="5" stopIfTrue="1" operator="equal">
      <formula>"&lt; 100"</formula>
    </cfRule>
  </conditionalFormatting>
  <conditionalFormatting sqref="H64 H71 H76">
    <cfRule type="cellIs" dxfId="18" priority="4" stopIfTrue="1" operator="equal">
      <formula>"&lt; 100"</formula>
    </cfRule>
  </conditionalFormatting>
  <conditionalFormatting sqref="L64">
    <cfRule type="cellIs" dxfId="17" priority="3" stopIfTrue="1" operator="equal">
      <formula>"&lt; 100"</formula>
    </cfRule>
  </conditionalFormatting>
  <conditionalFormatting sqref="G64 G71 G76">
    <cfRule type="cellIs" dxfId="16" priority="2" stopIfTrue="1" operator="equal">
      <formula>"&lt; 100"</formula>
    </cfRule>
  </conditionalFormatting>
  <conditionalFormatting sqref="L71 L76">
    <cfRule type="cellIs" dxfId="15" priority="1" stopIfTrue="1" operator="equal">
      <formula>"&lt; 100"</formula>
    </cfRule>
  </conditionalFormatting>
  <pageMargins left="0.9055118110236221" right="0.39370078740157483" top="0.59055118110236227" bottom="0.55118110236220474" header="0.15748031496062992" footer="0.31496062992125984"/>
  <pageSetup paperSize="9" scale="52" fitToHeight="0" orientation="portrait" horizontalDpi="4294967295" verticalDpi="4294967295" r:id="rId1"/>
  <headerFooter alignWithMargins="0">
    <oddFooter>&amp;L&amp;F &amp;A
Ausdruckdatum &amp;D&amp;CSenator für Kultur&amp;R&amp;P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opLeftCell="A4" workbookViewId="0">
      <selection activeCell="J21" sqref="J21"/>
    </sheetView>
  </sheetViews>
  <sheetFormatPr baseColWidth="10" defaultRowHeight="12.75" outlineLevelRow="1" x14ac:dyDescent="0.2"/>
  <cols>
    <col min="1" max="1" width="7.42578125" style="4" customWidth="1"/>
    <col min="2" max="2" width="50.7109375" style="4" customWidth="1"/>
    <col min="3" max="3" width="1.85546875" style="4" customWidth="1"/>
    <col min="4" max="6" width="11.7109375" style="4" customWidth="1"/>
    <col min="7" max="7" width="6.7109375" style="4" customWidth="1"/>
    <col min="8" max="8" width="1.85546875" style="4" customWidth="1"/>
    <col min="9" max="9" width="11.7109375" customWidth="1"/>
    <col min="10" max="12" width="11.7109375" style="4" customWidth="1"/>
    <col min="13" max="13" width="6.7109375" style="4" customWidth="1"/>
    <col min="14" max="14" width="5.28515625" style="4" customWidth="1"/>
    <col min="15" max="255" width="11.42578125" style="4"/>
    <col min="256" max="256" width="7.42578125" style="4" customWidth="1"/>
    <col min="257" max="257" width="50.7109375" style="4" customWidth="1"/>
    <col min="258" max="258" width="1.85546875" style="4" customWidth="1"/>
    <col min="259" max="262" width="11.7109375" style="4" customWidth="1"/>
    <col min="263" max="263" width="6.7109375" style="4" customWidth="1"/>
    <col min="264" max="264" width="1.85546875" style="4" customWidth="1"/>
    <col min="265" max="268" width="11.7109375" style="4" customWidth="1"/>
    <col min="269" max="269" width="6.7109375" style="4" customWidth="1"/>
    <col min="270" max="270" width="5.28515625" style="4" customWidth="1"/>
    <col min="271" max="511" width="11.42578125" style="4"/>
    <col min="512" max="512" width="7.42578125" style="4" customWidth="1"/>
    <col min="513" max="513" width="50.7109375" style="4" customWidth="1"/>
    <col min="514" max="514" width="1.85546875" style="4" customWidth="1"/>
    <col min="515" max="518" width="11.7109375" style="4" customWidth="1"/>
    <col min="519" max="519" width="6.7109375" style="4" customWidth="1"/>
    <col min="520" max="520" width="1.85546875" style="4" customWidth="1"/>
    <col min="521" max="524" width="11.7109375" style="4" customWidth="1"/>
    <col min="525" max="525" width="6.7109375" style="4" customWidth="1"/>
    <col min="526" max="526" width="5.28515625" style="4" customWidth="1"/>
    <col min="527" max="767" width="11.42578125" style="4"/>
    <col min="768" max="768" width="7.42578125" style="4" customWidth="1"/>
    <col min="769" max="769" width="50.7109375" style="4" customWidth="1"/>
    <col min="770" max="770" width="1.85546875" style="4" customWidth="1"/>
    <col min="771" max="774" width="11.7109375" style="4" customWidth="1"/>
    <col min="775" max="775" width="6.7109375" style="4" customWidth="1"/>
    <col min="776" max="776" width="1.85546875" style="4" customWidth="1"/>
    <col min="777" max="780" width="11.7109375" style="4" customWidth="1"/>
    <col min="781" max="781" width="6.7109375" style="4" customWidth="1"/>
    <col min="782" max="782" width="5.28515625" style="4" customWidth="1"/>
    <col min="783" max="1023" width="11.42578125" style="4"/>
    <col min="1024" max="1024" width="7.42578125" style="4" customWidth="1"/>
    <col min="1025" max="1025" width="50.7109375" style="4" customWidth="1"/>
    <col min="1026" max="1026" width="1.85546875" style="4" customWidth="1"/>
    <col min="1027" max="1030" width="11.7109375" style="4" customWidth="1"/>
    <col min="1031" max="1031" width="6.7109375" style="4" customWidth="1"/>
    <col min="1032" max="1032" width="1.85546875" style="4" customWidth="1"/>
    <col min="1033" max="1036" width="11.7109375" style="4" customWidth="1"/>
    <col min="1037" max="1037" width="6.7109375" style="4" customWidth="1"/>
    <col min="1038" max="1038" width="5.28515625" style="4" customWidth="1"/>
    <col min="1039" max="1279" width="11.42578125" style="4"/>
    <col min="1280" max="1280" width="7.42578125" style="4" customWidth="1"/>
    <col min="1281" max="1281" width="50.7109375" style="4" customWidth="1"/>
    <col min="1282" max="1282" width="1.85546875" style="4" customWidth="1"/>
    <col min="1283" max="1286" width="11.7109375" style="4" customWidth="1"/>
    <col min="1287" max="1287" width="6.7109375" style="4" customWidth="1"/>
    <col min="1288" max="1288" width="1.85546875" style="4" customWidth="1"/>
    <col min="1289" max="1292" width="11.7109375" style="4" customWidth="1"/>
    <col min="1293" max="1293" width="6.7109375" style="4" customWidth="1"/>
    <col min="1294" max="1294" width="5.28515625" style="4" customWidth="1"/>
    <col min="1295" max="1535" width="11.42578125" style="4"/>
    <col min="1536" max="1536" width="7.42578125" style="4" customWidth="1"/>
    <col min="1537" max="1537" width="50.7109375" style="4" customWidth="1"/>
    <col min="1538" max="1538" width="1.85546875" style="4" customWidth="1"/>
    <col min="1539" max="1542" width="11.7109375" style="4" customWidth="1"/>
    <col min="1543" max="1543" width="6.7109375" style="4" customWidth="1"/>
    <col min="1544" max="1544" width="1.85546875" style="4" customWidth="1"/>
    <col min="1545" max="1548" width="11.7109375" style="4" customWidth="1"/>
    <col min="1549" max="1549" width="6.7109375" style="4" customWidth="1"/>
    <col min="1550" max="1550" width="5.28515625" style="4" customWidth="1"/>
    <col min="1551" max="1791" width="11.42578125" style="4"/>
    <col min="1792" max="1792" width="7.42578125" style="4" customWidth="1"/>
    <col min="1793" max="1793" width="50.7109375" style="4" customWidth="1"/>
    <col min="1794" max="1794" width="1.85546875" style="4" customWidth="1"/>
    <col min="1795" max="1798" width="11.7109375" style="4" customWidth="1"/>
    <col min="1799" max="1799" width="6.7109375" style="4" customWidth="1"/>
    <col min="1800" max="1800" width="1.85546875" style="4" customWidth="1"/>
    <col min="1801" max="1804" width="11.7109375" style="4" customWidth="1"/>
    <col min="1805" max="1805" width="6.7109375" style="4" customWidth="1"/>
    <col min="1806" max="1806" width="5.28515625" style="4" customWidth="1"/>
    <col min="1807" max="2047" width="11.42578125" style="4"/>
    <col min="2048" max="2048" width="7.42578125" style="4" customWidth="1"/>
    <col min="2049" max="2049" width="50.7109375" style="4" customWidth="1"/>
    <col min="2050" max="2050" width="1.85546875" style="4" customWidth="1"/>
    <col min="2051" max="2054" width="11.7109375" style="4" customWidth="1"/>
    <col min="2055" max="2055" width="6.7109375" style="4" customWidth="1"/>
    <col min="2056" max="2056" width="1.85546875" style="4" customWidth="1"/>
    <col min="2057" max="2060" width="11.7109375" style="4" customWidth="1"/>
    <col min="2061" max="2061" width="6.7109375" style="4" customWidth="1"/>
    <col min="2062" max="2062" width="5.28515625" style="4" customWidth="1"/>
    <col min="2063" max="2303" width="11.42578125" style="4"/>
    <col min="2304" max="2304" width="7.42578125" style="4" customWidth="1"/>
    <col min="2305" max="2305" width="50.7109375" style="4" customWidth="1"/>
    <col min="2306" max="2306" width="1.85546875" style="4" customWidth="1"/>
    <col min="2307" max="2310" width="11.7109375" style="4" customWidth="1"/>
    <col min="2311" max="2311" width="6.7109375" style="4" customWidth="1"/>
    <col min="2312" max="2312" width="1.85546875" style="4" customWidth="1"/>
    <col min="2313" max="2316" width="11.7109375" style="4" customWidth="1"/>
    <col min="2317" max="2317" width="6.7109375" style="4" customWidth="1"/>
    <col min="2318" max="2318" width="5.28515625" style="4" customWidth="1"/>
    <col min="2319" max="2559" width="11.42578125" style="4"/>
    <col min="2560" max="2560" width="7.42578125" style="4" customWidth="1"/>
    <col min="2561" max="2561" width="50.7109375" style="4" customWidth="1"/>
    <col min="2562" max="2562" width="1.85546875" style="4" customWidth="1"/>
    <col min="2563" max="2566" width="11.7109375" style="4" customWidth="1"/>
    <col min="2567" max="2567" width="6.7109375" style="4" customWidth="1"/>
    <col min="2568" max="2568" width="1.85546875" style="4" customWidth="1"/>
    <col min="2569" max="2572" width="11.7109375" style="4" customWidth="1"/>
    <col min="2573" max="2573" width="6.7109375" style="4" customWidth="1"/>
    <col min="2574" max="2574" width="5.28515625" style="4" customWidth="1"/>
    <col min="2575" max="2815" width="11.42578125" style="4"/>
    <col min="2816" max="2816" width="7.42578125" style="4" customWidth="1"/>
    <col min="2817" max="2817" width="50.7109375" style="4" customWidth="1"/>
    <col min="2818" max="2818" width="1.85546875" style="4" customWidth="1"/>
    <col min="2819" max="2822" width="11.7109375" style="4" customWidth="1"/>
    <col min="2823" max="2823" width="6.7109375" style="4" customWidth="1"/>
    <col min="2824" max="2824" width="1.85546875" style="4" customWidth="1"/>
    <col min="2825" max="2828" width="11.7109375" style="4" customWidth="1"/>
    <col min="2829" max="2829" width="6.7109375" style="4" customWidth="1"/>
    <col min="2830" max="2830" width="5.28515625" style="4" customWidth="1"/>
    <col min="2831" max="3071" width="11.42578125" style="4"/>
    <col min="3072" max="3072" width="7.42578125" style="4" customWidth="1"/>
    <col min="3073" max="3073" width="50.7109375" style="4" customWidth="1"/>
    <col min="3074" max="3074" width="1.85546875" style="4" customWidth="1"/>
    <col min="3075" max="3078" width="11.7109375" style="4" customWidth="1"/>
    <col min="3079" max="3079" width="6.7109375" style="4" customWidth="1"/>
    <col min="3080" max="3080" width="1.85546875" style="4" customWidth="1"/>
    <col min="3081" max="3084" width="11.7109375" style="4" customWidth="1"/>
    <col min="3085" max="3085" width="6.7109375" style="4" customWidth="1"/>
    <col min="3086" max="3086" width="5.28515625" style="4" customWidth="1"/>
    <col min="3087" max="3327" width="11.42578125" style="4"/>
    <col min="3328" max="3328" width="7.42578125" style="4" customWidth="1"/>
    <col min="3329" max="3329" width="50.7109375" style="4" customWidth="1"/>
    <col min="3330" max="3330" width="1.85546875" style="4" customWidth="1"/>
    <col min="3331" max="3334" width="11.7109375" style="4" customWidth="1"/>
    <col min="3335" max="3335" width="6.7109375" style="4" customWidth="1"/>
    <col min="3336" max="3336" width="1.85546875" style="4" customWidth="1"/>
    <col min="3337" max="3340" width="11.7109375" style="4" customWidth="1"/>
    <col min="3341" max="3341" width="6.7109375" style="4" customWidth="1"/>
    <col min="3342" max="3342" width="5.28515625" style="4" customWidth="1"/>
    <col min="3343" max="3583" width="11.42578125" style="4"/>
    <col min="3584" max="3584" width="7.42578125" style="4" customWidth="1"/>
    <col min="3585" max="3585" width="50.7109375" style="4" customWidth="1"/>
    <col min="3586" max="3586" width="1.85546875" style="4" customWidth="1"/>
    <col min="3587" max="3590" width="11.7109375" style="4" customWidth="1"/>
    <col min="3591" max="3591" width="6.7109375" style="4" customWidth="1"/>
    <col min="3592" max="3592" width="1.85546875" style="4" customWidth="1"/>
    <col min="3593" max="3596" width="11.7109375" style="4" customWidth="1"/>
    <col min="3597" max="3597" width="6.7109375" style="4" customWidth="1"/>
    <col min="3598" max="3598" width="5.28515625" style="4" customWidth="1"/>
    <col min="3599" max="3839" width="11.42578125" style="4"/>
    <col min="3840" max="3840" width="7.42578125" style="4" customWidth="1"/>
    <col min="3841" max="3841" width="50.7109375" style="4" customWidth="1"/>
    <col min="3842" max="3842" width="1.85546875" style="4" customWidth="1"/>
    <col min="3843" max="3846" width="11.7109375" style="4" customWidth="1"/>
    <col min="3847" max="3847" width="6.7109375" style="4" customWidth="1"/>
    <col min="3848" max="3848" width="1.85546875" style="4" customWidth="1"/>
    <col min="3849" max="3852" width="11.7109375" style="4" customWidth="1"/>
    <col min="3853" max="3853" width="6.7109375" style="4" customWidth="1"/>
    <col min="3854" max="3854" width="5.28515625" style="4" customWidth="1"/>
    <col min="3855" max="4095" width="11.42578125" style="4"/>
    <col min="4096" max="4096" width="7.42578125" style="4" customWidth="1"/>
    <col min="4097" max="4097" width="50.7109375" style="4" customWidth="1"/>
    <col min="4098" max="4098" width="1.85546875" style="4" customWidth="1"/>
    <col min="4099" max="4102" width="11.7109375" style="4" customWidth="1"/>
    <col min="4103" max="4103" width="6.7109375" style="4" customWidth="1"/>
    <col min="4104" max="4104" width="1.85546875" style="4" customWidth="1"/>
    <col min="4105" max="4108" width="11.7109375" style="4" customWidth="1"/>
    <col min="4109" max="4109" width="6.7109375" style="4" customWidth="1"/>
    <col min="4110" max="4110" width="5.28515625" style="4" customWidth="1"/>
    <col min="4111" max="4351" width="11.42578125" style="4"/>
    <col min="4352" max="4352" width="7.42578125" style="4" customWidth="1"/>
    <col min="4353" max="4353" width="50.7109375" style="4" customWidth="1"/>
    <col min="4354" max="4354" width="1.85546875" style="4" customWidth="1"/>
    <col min="4355" max="4358" width="11.7109375" style="4" customWidth="1"/>
    <col min="4359" max="4359" width="6.7109375" style="4" customWidth="1"/>
    <col min="4360" max="4360" width="1.85546875" style="4" customWidth="1"/>
    <col min="4361" max="4364" width="11.7109375" style="4" customWidth="1"/>
    <col min="4365" max="4365" width="6.7109375" style="4" customWidth="1"/>
    <col min="4366" max="4366" width="5.28515625" style="4" customWidth="1"/>
    <col min="4367" max="4607" width="11.42578125" style="4"/>
    <col min="4608" max="4608" width="7.42578125" style="4" customWidth="1"/>
    <col min="4609" max="4609" width="50.7109375" style="4" customWidth="1"/>
    <col min="4610" max="4610" width="1.85546875" style="4" customWidth="1"/>
    <col min="4611" max="4614" width="11.7109375" style="4" customWidth="1"/>
    <col min="4615" max="4615" width="6.7109375" style="4" customWidth="1"/>
    <col min="4616" max="4616" width="1.85546875" style="4" customWidth="1"/>
    <col min="4617" max="4620" width="11.7109375" style="4" customWidth="1"/>
    <col min="4621" max="4621" width="6.7109375" style="4" customWidth="1"/>
    <col min="4622" max="4622" width="5.28515625" style="4" customWidth="1"/>
    <col min="4623" max="4863" width="11.42578125" style="4"/>
    <col min="4864" max="4864" width="7.42578125" style="4" customWidth="1"/>
    <col min="4865" max="4865" width="50.7109375" style="4" customWidth="1"/>
    <col min="4866" max="4866" width="1.85546875" style="4" customWidth="1"/>
    <col min="4867" max="4870" width="11.7109375" style="4" customWidth="1"/>
    <col min="4871" max="4871" width="6.7109375" style="4" customWidth="1"/>
    <col min="4872" max="4872" width="1.85546875" style="4" customWidth="1"/>
    <col min="4873" max="4876" width="11.7109375" style="4" customWidth="1"/>
    <col min="4877" max="4877" width="6.7109375" style="4" customWidth="1"/>
    <col min="4878" max="4878" width="5.28515625" style="4" customWidth="1"/>
    <col min="4879" max="5119" width="11.42578125" style="4"/>
    <col min="5120" max="5120" width="7.42578125" style="4" customWidth="1"/>
    <col min="5121" max="5121" width="50.7109375" style="4" customWidth="1"/>
    <col min="5122" max="5122" width="1.85546875" style="4" customWidth="1"/>
    <col min="5123" max="5126" width="11.7109375" style="4" customWidth="1"/>
    <col min="5127" max="5127" width="6.7109375" style="4" customWidth="1"/>
    <col min="5128" max="5128" width="1.85546875" style="4" customWidth="1"/>
    <col min="5129" max="5132" width="11.7109375" style="4" customWidth="1"/>
    <col min="5133" max="5133" width="6.7109375" style="4" customWidth="1"/>
    <col min="5134" max="5134" width="5.28515625" style="4" customWidth="1"/>
    <col min="5135" max="5375" width="11.42578125" style="4"/>
    <col min="5376" max="5376" width="7.42578125" style="4" customWidth="1"/>
    <col min="5377" max="5377" width="50.7109375" style="4" customWidth="1"/>
    <col min="5378" max="5378" width="1.85546875" style="4" customWidth="1"/>
    <col min="5379" max="5382" width="11.7109375" style="4" customWidth="1"/>
    <col min="5383" max="5383" width="6.7109375" style="4" customWidth="1"/>
    <col min="5384" max="5384" width="1.85546875" style="4" customWidth="1"/>
    <col min="5385" max="5388" width="11.7109375" style="4" customWidth="1"/>
    <col min="5389" max="5389" width="6.7109375" style="4" customWidth="1"/>
    <col min="5390" max="5390" width="5.28515625" style="4" customWidth="1"/>
    <col min="5391" max="5631" width="11.42578125" style="4"/>
    <col min="5632" max="5632" width="7.42578125" style="4" customWidth="1"/>
    <col min="5633" max="5633" width="50.7109375" style="4" customWidth="1"/>
    <col min="5634" max="5634" width="1.85546875" style="4" customWidth="1"/>
    <col min="5635" max="5638" width="11.7109375" style="4" customWidth="1"/>
    <col min="5639" max="5639" width="6.7109375" style="4" customWidth="1"/>
    <col min="5640" max="5640" width="1.85546875" style="4" customWidth="1"/>
    <col min="5641" max="5644" width="11.7109375" style="4" customWidth="1"/>
    <col min="5645" max="5645" width="6.7109375" style="4" customWidth="1"/>
    <col min="5646" max="5646" width="5.28515625" style="4" customWidth="1"/>
    <col min="5647" max="5887" width="11.42578125" style="4"/>
    <col min="5888" max="5888" width="7.42578125" style="4" customWidth="1"/>
    <col min="5889" max="5889" width="50.7109375" style="4" customWidth="1"/>
    <col min="5890" max="5890" width="1.85546875" style="4" customWidth="1"/>
    <col min="5891" max="5894" width="11.7109375" style="4" customWidth="1"/>
    <col min="5895" max="5895" width="6.7109375" style="4" customWidth="1"/>
    <col min="5896" max="5896" width="1.85546875" style="4" customWidth="1"/>
    <col min="5897" max="5900" width="11.7109375" style="4" customWidth="1"/>
    <col min="5901" max="5901" width="6.7109375" style="4" customWidth="1"/>
    <col min="5902" max="5902" width="5.28515625" style="4" customWidth="1"/>
    <col min="5903" max="6143" width="11.42578125" style="4"/>
    <col min="6144" max="6144" width="7.42578125" style="4" customWidth="1"/>
    <col min="6145" max="6145" width="50.7109375" style="4" customWidth="1"/>
    <col min="6146" max="6146" width="1.85546875" style="4" customWidth="1"/>
    <col min="6147" max="6150" width="11.7109375" style="4" customWidth="1"/>
    <col min="6151" max="6151" width="6.7109375" style="4" customWidth="1"/>
    <col min="6152" max="6152" width="1.85546875" style="4" customWidth="1"/>
    <col min="6153" max="6156" width="11.7109375" style="4" customWidth="1"/>
    <col min="6157" max="6157" width="6.7109375" style="4" customWidth="1"/>
    <col min="6158" max="6158" width="5.28515625" style="4" customWidth="1"/>
    <col min="6159" max="6399" width="11.42578125" style="4"/>
    <col min="6400" max="6400" width="7.42578125" style="4" customWidth="1"/>
    <col min="6401" max="6401" width="50.7109375" style="4" customWidth="1"/>
    <col min="6402" max="6402" width="1.85546875" style="4" customWidth="1"/>
    <col min="6403" max="6406" width="11.7109375" style="4" customWidth="1"/>
    <col min="6407" max="6407" width="6.7109375" style="4" customWidth="1"/>
    <col min="6408" max="6408" width="1.85546875" style="4" customWidth="1"/>
    <col min="6409" max="6412" width="11.7109375" style="4" customWidth="1"/>
    <col min="6413" max="6413" width="6.7109375" style="4" customWidth="1"/>
    <col min="6414" max="6414" width="5.28515625" style="4" customWidth="1"/>
    <col min="6415" max="6655" width="11.42578125" style="4"/>
    <col min="6656" max="6656" width="7.42578125" style="4" customWidth="1"/>
    <col min="6657" max="6657" width="50.7109375" style="4" customWidth="1"/>
    <col min="6658" max="6658" width="1.85546875" style="4" customWidth="1"/>
    <col min="6659" max="6662" width="11.7109375" style="4" customWidth="1"/>
    <col min="6663" max="6663" width="6.7109375" style="4" customWidth="1"/>
    <col min="6664" max="6664" width="1.85546875" style="4" customWidth="1"/>
    <col min="6665" max="6668" width="11.7109375" style="4" customWidth="1"/>
    <col min="6669" max="6669" width="6.7109375" style="4" customWidth="1"/>
    <col min="6670" max="6670" width="5.28515625" style="4" customWidth="1"/>
    <col min="6671" max="6911" width="11.42578125" style="4"/>
    <col min="6912" max="6912" width="7.42578125" style="4" customWidth="1"/>
    <col min="6913" max="6913" width="50.7109375" style="4" customWidth="1"/>
    <col min="6914" max="6914" width="1.85546875" style="4" customWidth="1"/>
    <col min="6915" max="6918" width="11.7109375" style="4" customWidth="1"/>
    <col min="6919" max="6919" width="6.7109375" style="4" customWidth="1"/>
    <col min="6920" max="6920" width="1.85546875" style="4" customWidth="1"/>
    <col min="6921" max="6924" width="11.7109375" style="4" customWidth="1"/>
    <col min="6925" max="6925" width="6.7109375" style="4" customWidth="1"/>
    <col min="6926" max="6926" width="5.28515625" style="4" customWidth="1"/>
    <col min="6927" max="7167" width="11.42578125" style="4"/>
    <col min="7168" max="7168" width="7.42578125" style="4" customWidth="1"/>
    <col min="7169" max="7169" width="50.7109375" style="4" customWidth="1"/>
    <col min="7170" max="7170" width="1.85546875" style="4" customWidth="1"/>
    <col min="7171" max="7174" width="11.7109375" style="4" customWidth="1"/>
    <col min="7175" max="7175" width="6.7109375" style="4" customWidth="1"/>
    <col min="7176" max="7176" width="1.85546875" style="4" customWidth="1"/>
    <col min="7177" max="7180" width="11.7109375" style="4" customWidth="1"/>
    <col min="7181" max="7181" width="6.7109375" style="4" customWidth="1"/>
    <col min="7182" max="7182" width="5.28515625" style="4" customWidth="1"/>
    <col min="7183" max="7423" width="11.42578125" style="4"/>
    <col min="7424" max="7424" width="7.42578125" style="4" customWidth="1"/>
    <col min="7425" max="7425" width="50.7109375" style="4" customWidth="1"/>
    <col min="7426" max="7426" width="1.85546875" style="4" customWidth="1"/>
    <col min="7427" max="7430" width="11.7109375" style="4" customWidth="1"/>
    <col min="7431" max="7431" width="6.7109375" style="4" customWidth="1"/>
    <col min="7432" max="7432" width="1.85546875" style="4" customWidth="1"/>
    <col min="7433" max="7436" width="11.7109375" style="4" customWidth="1"/>
    <col min="7437" max="7437" width="6.7109375" style="4" customWidth="1"/>
    <col min="7438" max="7438" width="5.28515625" style="4" customWidth="1"/>
    <col min="7439" max="7679" width="11.42578125" style="4"/>
    <col min="7680" max="7680" width="7.42578125" style="4" customWidth="1"/>
    <col min="7681" max="7681" width="50.7109375" style="4" customWidth="1"/>
    <col min="7682" max="7682" width="1.85546875" style="4" customWidth="1"/>
    <col min="7683" max="7686" width="11.7109375" style="4" customWidth="1"/>
    <col min="7687" max="7687" width="6.7109375" style="4" customWidth="1"/>
    <col min="7688" max="7688" width="1.85546875" style="4" customWidth="1"/>
    <col min="7689" max="7692" width="11.7109375" style="4" customWidth="1"/>
    <col min="7693" max="7693" width="6.7109375" style="4" customWidth="1"/>
    <col min="7694" max="7694" width="5.28515625" style="4" customWidth="1"/>
    <col min="7695" max="7935" width="11.42578125" style="4"/>
    <col min="7936" max="7936" width="7.42578125" style="4" customWidth="1"/>
    <col min="7937" max="7937" width="50.7109375" style="4" customWidth="1"/>
    <col min="7938" max="7938" width="1.85546875" style="4" customWidth="1"/>
    <col min="7939" max="7942" width="11.7109375" style="4" customWidth="1"/>
    <col min="7943" max="7943" width="6.7109375" style="4" customWidth="1"/>
    <col min="7944" max="7944" width="1.85546875" style="4" customWidth="1"/>
    <col min="7945" max="7948" width="11.7109375" style="4" customWidth="1"/>
    <col min="7949" max="7949" width="6.7109375" style="4" customWidth="1"/>
    <col min="7950" max="7950" width="5.28515625" style="4" customWidth="1"/>
    <col min="7951" max="8191" width="11.42578125" style="4"/>
    <col min="8192" max="8192" width="7.42578125" style="4" customWidth="1"/>
    <col min="8193" max="8193" width="50.7109375" style="4" customWidth="1"/>
    <col min="8194" max="8194" width="1.85546875" style="4" customWidth="1"/>
    <col min="8195" max="8198" width="11.7109375" style="4" customWidth="1"/>
    <col min="8199" max="8199" width="6.7109375" style="4" customWidth="1"/>
    <col min="8200" max="8200" width="1.85546875" style="4" customWidth="1"/>
    <col min="8201" max="8204" width="11.7109375" style="4" customWidth="1"/>
    <col min="8205" max="8205" width="6.7109375" style="4" customWidth="1"/>
    <col min="8206" max="8206" width="5.28515625" style="4" customWidth="1"/>
    <col min="8207" max="8447" width="11.42578125" style="4"/>
    <col min="8448" max="8448" width="7.42578125" style="4" customWidth="1"/>
    <col min="8449" max="8449" width="50.7109375" style="4" customWidth="1"/>
    <col min="8450" max="8450" width="1.85546875" style="4" customWidth="1"/>
    <col min="8451" max="8454" width="11.7109375" style="4" customWidth="1"/>
    <col min="8455" max="8455" width="6.7109375" style="4" customWidth="1"/>
    <col min="8456" max="8456" width="1.85546875" style="4" customWidth="1"/>
    <col min="8457" max="8460" width="11.7109375" style="4" customWidth="1"/>
    <col min="8461" max="8461" width="6.7109375" style="4" customWidth="1"/>
    <col min="8462" max="8462" width="5.28515625" style="4" customWidth="1"/>
    <col min="8463" max="8703" width="11.42578125" style="4"/>
    <col min="8704" max="8704" width="7.42578125" style="4" customWidth="1"/>
    <col min="8705" max="8705" width="50.7109375" style="4" customWidth="1"/>
    <col min="8706" max="8706" width="1.85546875" style="4" customWidth="1"/>
    <col min="8707" max="8710" width="11.7109375" style="4" customWidth="1"/>
    <col min="8711" max="8711" width="6.7109375" style="4" customWidth="1"/>
    <col min="8712" max="8712" width="1.85546875" style="4" customWidth="1"/>
    <col min="8713" max="8716" width="11.7109375" style="4" customWidth="1"/>
    <col min="8717" max="8717" width="6.7109375" style="4" customWidth="1"/>
    <col min="8718" max="8718" width="5.28515625" style="4" customWidth="1"/>
    <col min="8719" max="8959" width="11.42578125" style="4"/>
    <col min="8960" max="8960" width="7.42578125" style="4" customWidth="1"/>
    <col min="8961" max="8961" width="50.7109375" style="4" customWidth="1"/>
    <col min="8962" max="8962" width="1.85546875" style="4" customWidth="1"/>
    <col min="8963" max="8966" width="11.7109375" style="4" customWidth="1"/>
    <col min="8967" max="8967" width="6.7109375" style="4" customWidth="1"/>
    <col min="8968" max="8968" width="1.85546875" style="4" customWidth="1"/>
    <col min="8969" max="8972" width="11.7109375" style="4" customWidth="1"/>
    <col min="8973" max="8973" width="6.7109375" style="4" customWidth="1"/>
    <col min="8974" max="8974" width="5.28515625" style="4" customWidth="1"/>
    <col min="8975" max="9215" width="11.42578125" style="4"/>
    <col min="9216" max="9216" width="7.42578125" style="4" customWidth="1"/>
    <col min="9217" max="9217" width="50.7109375" style="4" customWidth="1"/>
    <col min="9218" max="9218" width="1.85546875" style="4" customWidth="1"/>
    <col min="9219" max="9222" width="11.7109375" style="4" customWidth="1"/>
    <col min="9223" max="9223" width="6.7109375" style="4" customWidth="1"/>
    <col min="9224" max="9224" width="1.85546875" style="4" customWidth="1"/>
    <col min="9225" max="9228" width="11.7109375" style="4" customWidth="1"/>
    <col min="9229" max="9229" width="6.7109375" style="4" customWidth="1"/>
    <col min="9230" max="9230" width="5.28515625" style="4" customWidth="1"/>
    <col min="9231" max="9471" width="11.42578125" style="4"/>
    <col min="9472" max="9472" width="7.42578125" style="4" customWidth="1"/>
    <col min="9473" max="9473" width="50.7109375" style="4" customWidth="1"/>
    <col min="9474" max="9474" width="1.85546875" style="4" customWidth="1"/>
    <col min="9475" max="9478" width="11.7109375" style="4" customWidth="1"/>
    <col min="9479" max="9479" width="6.7109375" style="4" customWidth="1"/>
    <col min="9480" max="9480" width="1.85546875" style="4" customWidth="1"/>
    <col min="9481" max="9484" width="11.7109375" style="4" customWidth="1"/>
    <col min="9485" max="9485" width="6.7109375" style="4" customWidth="1"/>
    <col min="9486" max="9486" width="5.28515625" style="4" customWidth="1"/>
    <col min="9487" max="9727" width="11.42578125" style="4"/>
    <col min="9728" max="9728" width="7.42578125" style="4" customWidth="1"/>
    <col min="9729" max="9729" width="50.7109375" style="4" customWidth="1"/>
    <col min="9730" max="9730" width="1.85546875" style="4" customWidth="1"/>
    <col min="9731" max="9734" width="11.7109375" style="4" customWidth="1"/>
    <col min="9735" max="9735" width="6.7109375" style="4" customWidth="1"/>
    <col min="9736" max="9736" width="1.85546875" style="4" customWidth="1"/>
    <col min="9737" max="9740" width="11.7109375" style="4" customWidth="1"/>
    <col min="9741" max="9741" width="6.7109375" style="4" customWidth="1"/>
    <col min="9742" max="9742" width="5.28515625" style="4" customWidth="1"/>
    <col min="9743" max="9983" width="11.42578125" style="4"/>
    <col min="9984" max="9984" width="7.42578125" style="4" customWidth="1"/>
    <col min="9985" max="9985" width="50.7109375" style="4" customWidth="1"/>
    <col min="9986" max="9986" width="1.85546875" style="4" customWidth="1"/>
    <col min="9987" max="9990" width="11.7109375" style="4" customWidth="1"/>
    <col min="9991" max="9991" width="6.7109375" style="4" customWidth="1"/>
    <col min="9992" max="9992" width="1.85546875" style="4" customWidth="1"/>
    <col min="9993" max="9996" width="11.7109375" style="4" customWidth="1"/>
    <col min="9997" max="9997" width="6.7109375" style="4" customWidth="1"/>
    <col min="9998" max="9998" width="5.28515625" style="4" customWidth="1"/>
    <col min="9999" max="10239" width="11.42578125" style="4"/>
    <col min="10240" max="10240" width="7.42578125" style="4" customWidth="1"/>
    <col min="10241" max="10241" width="50.7109375" style="4" customWidth="1"/>
    <col min="10242" max="10242" width="1.85546875" style="4" customWidth="1"/>
    <col min="10243" max="10246" width="11.7109375" style="4" customWidth="1"/>
    <col min="10247" max="10247" width="6.7109375" style="4" customWidth="1"/>
    <col min="10248" max="10248" width="1.85546875" style="4" customWidth="1"/>
    <col min="10249" max="10252" width="11.7109375" style="4" customWidth="1"/>
    <col min="10253" max="10253" width="6.7109375" style="4" customWidth="1"/>
    <col min="10254" max="10254" width="5.28515625" style="4" customWidth="1"/>
    <col min="10255" max="10495" width="11.42578125" style="4"/>
    <col min="10496" max="10496" width="7.42578125" style="4" customWidth="1"/>
    <col min="10497" max="10497" width="50.7109375" style="4" customWidth="1"/>
    <col min="10498" max="10498" width="1.85546875" style="4" customWidth="1"/>
    <col min="10499" max="10502" width="11.7109375" style="4" customWidth="1"/>
    <col min="10503" max="10503" width="6.7109375" style="4" customWidth="1"/>
    <col min="10504" max="10504" width="1.85546875" style="4" customWidth="1"/>
    <col min="10505" max="10508" width="11.7109375" style="4" customWidth="1"/>
    <col min="10509" max="10509" width="6.7109375" style="4" customWidth="1"/>
    <col min="10510" max="10510" width="5.28515625" style="4" customWidth="1"/>
    <col min="10511" max="10751" width="11.42578125" style="4"/>
    <col min="10752" max="10752" width="7.42578125" style="4" customWidth="1"/>
    <col min="10753" max="10753" width="50.7109375" style="4" customWidth="1"/>
    <col min="10754" max="10754" width="1.85546875" style="4" customWidth="1"/>
    <col min="10755" max="10758" width="11.7109375" style="4" customWidth="1"/>
    <col min="10759" max="10759" width="6.7109375" style="4" customWidth="1"/>
    <col min="10760" max="10760" width="1.85546875" style="4" customWidth="1"/>
    <col min="10761" max="10764" width="11.7109375" style="4" customWidth="1"/>
    <col min="10765" max="10765" width="6.7109375" style="4" customWidth="1"/>
    <col min="10766" max="10766" width="5.28515625" style="4" customWidth="1"/>
    <col min="10767" max="11007" width="11.42578125" style="4"/>
    <col min="11008" max="11008" width="7.42578125" style="4" customWidth="1"/>
    <col min="11009" max="11009" width="50.7109375" style="4" customWidth="1"/>
    <col min="11010" max="11010" width="1.85546875" style="4" customWidth="1"/>
    <col min="11011" max="11014" width="11.7109375" style="4" customWidth="1"/>
    <col min="11015" max="11015" width="6.7109375" style="4" customWidth="1"/>
    <col min="11016" max="11016" width="1.85546875" style="4" customWidth="1"/>
    <col min="11017" max="11020" width="11.7109375" style="4" customWidth="1"/>
    <col min="11021" max="11021" width="6.7109375" style="4" customWidth="1"/>
    <col min="11022" max="11022" width="5.28515625" style="4" customWidth="1"/>
    <col min="11023" max="11263" width="11.42578125" style="4"/>
    <col min="11264" max="11264" width="7.42578125" style="4" customWidth="1"/>
    <col min="11265" max="11265" width="50.7109375" style="4" customWidth="1"/>
    <col min="11266" max="11266" width="1.85546875" style="4" customWidth="1"/>
    <col min="11267" max="11270" width="11.7109375" style="4" customWidth="1"/>
    <col min="11271" max="11271" width="6.7109375" style="4" customWidth="1"/>
    <col min="11272" max="11272" width="1.85546875" style="4" customWidth="1"/>
    <col min="11273" max="11276" width="11.7109375" style="4" customWidth="1"/>
    <col min="11277" max="11277" width="6.7109375" style="4" customWidth="1"/>
    <col min="11278" max="11278" width="5.28515625" style="4" customWidth="1"/>
    <col min="11279" max="11519" width="11.42578125" style="4"/>
    <col min="11520" max="11520" width="7.42578125" style="4" customWidth="1"/>
    <col min="11521" max="11521" width="50.7109375" style="4" customWidth="1"/>
    <col min="11522" max="11522" width="1.85546875" style="4" customWidth="1"/>
    <col min="11523" max="11526" width="11.7109375" style="4" customWidth="1"/>
    <col min="11527" max="11527" width="6.7109375" style="4" customWidth="1"/>
    <col min="11528" max="11528" width="1.85546875" style="4" customWidth="1"/>
    <col min="11529" max="11532" width="11.7109375" style="4" customWidth="1"/>
    <col min="11533" max="11533" width="6.7109375" style="4" customWidth="1"/>
    <col min="11534" max="11534" width="5.28515625" style="4" customWidth="1"/>
    <col min="11535" max="11775" width="11.42578125" style="4"/>
    <col min="11776" max="11776" width="7.42578125" style="4" customWidth="1"/>
    <col min="11777" max="11777" width="50.7109375" style="4" customWidth="1"/>
    <col min="11778" max="11778" width="1.85546875" style="4" customWidth="1"/>
    <col min="11779" max="11782" width="11.7109375" style="4" customWidth="1"/>
    <col min="11783" max="11783" width="6.7109375" style="4" customWidth="1"/>
    <col min="11784" max="11784" width="1.85546875" style="4" customWidth="1"/>
    <col min="11785" max="11788" width="11.7109375" style="4" customWidth="1"/>
    <col min="11789" max="11789" width="6.7109375" style="4" customWidth="1"/>
    <col min="11790" max="11790" width="5.28515625" style="4" customWidth="1"/>
    <col min="11791" max="12031" width="11.42578125" style="4"/>
    <col min="12032" max="12032" width="7.42578125" style="4" customWidth="1"/>
    <col min="12033" max="12033" width="50.7109375" style="4" customWidth="1"/>
    <col min="12034" max="12034" width="1.85546875" style="4" customWidth="1"/>
    <col min="12035" max="12038" width="11.7109375" style="4" customWidth="1"/>
    <col min="12039" max="12039" width="6.7109375" style="4" customWidth="1"/>
    <col min="12040" max="12040" width="1.85546875" style="4" customWidth="1"/>
    <col min="12041" max="12044" width="11.7109375" style="4" customWidth="1"/>
    <col min="12045" max="12045" width="6.7109375" style="4" customWidth="1"/>
    <col min="12046" max="12046" width="5.28515625" style="4" customWidth="1"/>
    <col min="12047" max="12287" width="11.42578125" style="4"/>
    <col min="12288" max="12288" width="7.42578125" style="4" customWidth="1"/>
    <col min="12289" max="12289" width="50.7109375" style="4" customWidth="1"/>
    <col min="12290" max="12290" width="1.85546875" style="4" customWidth="1"/>
    <col min="12291" max="12294" width="11.7109375" style="4" customWidth="1"/>
    <col min="12295" max="12295" width="6.7109375" style="4" customWidth="1"/>
    <col min="12296" max="12296" width="1.85546875" style="4" customWidth="1"/>
    <col min="12297" max="12300" width="11.7109375" style="4" customWidth="1"/>
    <col min="12301" max="12301" width="6.7109375" style="4" customWidth="1"/>
    <col min="12302" max="12302" width="5.28515625" style="4" customWidth="1"/>
    <col min="12303" max="12543" width="11.42578125" style="4"/>
    <col min="12544" max="12544" width="7.42578125" style="4" customWidth="1"/>
    <col min="12545" max="12545" width="50.7109375" style="4" customWidth="1"/>
    <col min="12546" max="12546" width="1.85546875" style="4" customWidth="1"/>
    <col min="12547" max="12550" width="11.7109375" style="4" customWidth="1"/>
    <col min="12551" max="12551" width="6.7109375" style="4" customWidth="1"/>
    <col min="12552" max="12552" width="1.85546875" style="4" customWidth="1"/>
    <col min="12553" max="12556" width="11.7109375" style="4" customWidth="1"/>
    <col min="12557" max="12557" width="6.7109375" style="4" customWidth="1"/>
    <col min="12558" max="12558" width="5.28515625" style="4" customWidth="1"/>
    <col min="12559" max="12799" width="11.42578125" style="4"/>
    <col min="12800" max="12800" width="7.42578125" style="4" customWidth="1"/>
    <col min="12801" max="12801" width="50.7109375" style="4" customWidth="1"/>
    <col min="12802" max="12802" width="1.85546875" style="4" customWidth="1"/>
    <col min="12803" max="12806" width="11.7109375" style="4" customWidth="1"/>
    <col min="12807" max="12807" width="6.7109375" style="4" customWidth="1"/>
    <col min="12808" max="12808" width="1.85546875" style="4" customWidth="1"/>
    <col min="12809" max="12812" width="11.7109375" style="4" customWidth="1"/>
    <col min="12813" max="12813" width="6.7109375" style="4" customWidth="1"/>
    <col min="12814" max="12814" width="5.28515625" style="4" customWidth="1"/>
    <col min="12815" max="13055" width="11.42578125" style="4"/>
    <col min="13056" max="13056" width="7.42578125" style="4" customWidth="1"/>
    <col min="13057" max="13057" width="50.7109375" style="4" customWidth="1"/>
    <col min="13058" max="13058" width="1.85546875" style="4" customWidth="1"/>
    <col min="13059" max="13062" width="11.7109375" style="4" customWidth="1"/>
    <col min="13063" max="13063" width="6.7109375" style="4" customWidth="1"/>
    <col min="13064" max="13064" width="1.85546875" style="4" customWidth="1"/>
    <col min="13065" max="13068" width="11.7109375" style="4" customWidth="1"/>
    <col min="13069" max="13069" width="6.7109375" style="4" customWidth="1"/>
    <col min="13070" max="13070" width="5.28515625" style="4" customWidth="1"/>
    <col min="13071" max="13311" width="11.42578125" style="4"/>
    <col min="13312" max="13312" width="7.42578125" style="4" customWidth="1"/>
    <col min="13313" max="13313" width="50.7109375" style="4" customWidth="1"/>
    <col min="13314" max="13314" width="1.85546875" style="4" customWidth="1"/>
    <col min="13315" max="13318" width="11.7109375" style="4" customWidth="1"/>
    <col min="13319" max="13319" width="6.7109375" style="4" customWidth="1"/>
    <col min="13320" max="13320" width="1.85546875" style="4" customWidth="1"/>
    <col min="13321" max="13324" width="11.7109375" style="4" customWidth="1"/>
    <col min="13325" max="13325" width="6.7109375" style="4" customWidth="1"/>
    <col min="13326" max="13326" width="5.28515625" style="4" customWidth="1"/>
    <col min="13327" max="13567" width="11.42578125" style="4"/>
    <col min="13568" max="13568" width="7.42578125" style="4" customWidth="1"/>
    <col min="13569" max="13569" width="50.7109375" style="4" customWidth="1"/>
    <col min="13570" max="13570" width="1.85546875" style="4" customWidth="1"/>
    <col min="13571" max="13574" width="11.7109375" style="4" customWidth="1"/>
    <col min="13575" max="13575" width="6.7109375" style="4" customWidth="1"/>
    <col min="13576" max="13576" width="1.85546875" style="4" customWidth="1"/>
    <col min="13577" max="13580" width="11.7109375" style="4" customWidth="1"/>
    <col min="13581" max="13581" width="6.7109375" style="4" customWidth="1"/>
    <col min="13582" max="13582" width="5.28515625" style="4" customWidth="1"/>
    <col min="13583" max="13823" width="11.42578125" style="4"/>
    <col min="13824" max="13824" width="7.42578125" style="4" customWidth="1"/>
    <col min="13825" max="13825" width="50.7109375" style="4" customWidth="1"/>
    <col min="13826" max="13826" width="1.85546875" style="4" customWidth="1"/>
    <col min="13827" max="13830" width="11.7109375" style="4" customWidth="1"/>
    <col min="13831" max="13831" width="6.7109375" style="4" customWidth="1"/>
    <col min="13832" max="13832" width="1.85546875" style="4" customWidth="1"/>
    <col min="13833" max="13836" width="11.7109375" style="4" customWidth="1"/>
    <col min="13837" max="13837" width="6.7109375" style="4" customWidth="1"/>
    <col min="13838" max="13838" width="5.28515625" style="4" customWidth="1"/>
    <col min="13839" max="14079" width="11.42578125" style="4"/>
    <col min="14080" max="14080" width="7.42578125" style="4" customWidth="1"/>
    <col min="14081" max="14081" width="50.7109375" style="4" customWidth="1"/>
    <col min="14082" max="14082" width="1.85546875" style="4" customWidth="1"/>
    <col min="14083" max="14086" width="11.7109375" style="4" customWidth="1"/>
    <col min="14087" max="14087" width="6.7109375" style="4" customWidth="1"/>
    <col min="14088" max="14088" width="1.85546875" style="4" customWidth="1"/>
    <col min="14089" max="14092" width="11.7109375" style="4" customWidth="1"/>
    <col min="14093" max="14093" width="6.7109375" style="4" customWidth="1"/>
    <col min="14094" max="14094" width="5.28515625" style="4" customWidth="1"/>
    <col min="14095" max="14335" width="11.42578125" style="4"/>
    <col min="14336" max="14336" width="7.42578125" style="4" customWidth="1"/>
    <col min="14337" max="14337" width="50.7109375" style="4" customWidth="1"/>
    <col min="14338" max="14338" width="1.85546875" style="4" customWidth="1"/>
    <col min="14339" max="14342" width="11.7109375" style="4" customWidth="1"/>
    <col min="14343" max="14343" width="6.7109375" style="4" customWidth="1"/>
    <col min="14344" max="14344" width="1.85546875" style="4" customWidth="1"/>
    <col min="14345" max="14348" width="11.7109375" style="4" customWidth="1"/>
    <col min="14349" max="14349" width="6.7109375" style="4" customWidth="1"/>
    <col min="14350" max="14350" width="5.28515625" style="4" customWidth="1"/>
    <col min="14351" max="14591" width="11.42578125" style="4"/>
    <col min="14592" max="14592" width="7.42578125" style="4" customWidth="1"/>
    <col min="14593" max="14593" width="50.7109375" style="4" customWidth="1"/>
    <col min="14594" max="14594" width="1.85546875" style="4" customWidth="1"/>
    <col min="14595" max="14598" width="11.7109375" style="4" customWidth="1"/>
    <col min="14599" max="14599" width="6.7109375" style="4" customWidth="1"/>
    <col min="14600" max="14600" width="1.85546875" style="4" customWidth="1"/>
    <col min="14601" max="14604" width="11.7109375" style="4" customWidth="1"/>
    <col min="14605" max="14605" width="6.7109375" style="4" customWidth="1"/>
    <col min="14606" max="14606" width="5.28515625" style="4" customWidth="1"/>
    <col min="14607" max="14847" width="11.42578125" style="4"/>
    <col min="14848" max="14848" width="7.42578125" style="4" customWidth="1"/>
    <col min="14849" max="14849" width="50.7109375" style="4" customWidth="1"/>
    <col min="14850" max="14850" width="1.85546875" style="4" customWidth="1"/>
    <col min="14851" max="14854" width="11.7109375" style="4" customWidth="1"/>
    <col min="14855" max="14855" width="6.7109375" style="4" customWidth="1"/>
    <col min="14856" max="14856" width="1.85546875" style="4" customWidth="1"/>
    <col min="14857" max="14860" width="11.7109375" style="4" customWidth="1"/>
    <col min="14861" max="14861" width="6.7109375" style="4" customWidth="1"/>
    <col min="14862" max="14862" width="5.28515625" style="4" customWidth="1"/>
    <col min="14863" max="15103" width="11.42578125" style="4"/>
    <col min="15104" max="15104" width="7.42578125" style="4" customWidth="1"/>
    <col min="15105" max="15105" width="50.7109375" style="4" customWidth="1"/>
    <col min="15106" max="15106" width="1.85546875" style="4" customWidth="1"/>
    <col min="15107" max="15110" width="11.7109375" style="4" customWidth="1"/>
    <col min="15111" max="15111" width="6.7109375" style="4" customWidth="1"/>
    <col min="15112" max="15112" width="1.85546875" style="4" customWidth="1"/>
    <col min="15113" max="15116" width="11.7109375" style="4" customWidth="1"/>
    <col min="15117" max="15117" width="6.7109375" style="4" customWidth="1"/>
    <col min="15118" max="15118" width="5.28515625" style="4" customWidth="1"/>
    <col min="15119" max="15359" width="11.42578125" style="4"/>
    <col min="15360" max="15360" width="7.42578125" style="4" customWidth="1"/>
    <col min="15361" max="15361" width="50.7109375" style="4" customWidth="1"/>
    <col min="15362" max="15362" width="1.85546875" style="4" customWidth="1"/>
    <col min="15363" max="15366" width="11.7109375" style="4" customWidth="1"/>
    <col min="15367" max="15367" width="6.7109375" style="4" customWidth="1"/>
    <col min="15368" max="15368" width="1.85546875" style="4" customWidth="1"/>
    <col min="15369" max="15372" width="11.7109375" style="4" customWidth="1"/>
    <col min="15373" max="15373" width="6.7109375" style="4" customWidth="1"/>
    <col min="15374" max="15374" width="5.28515625" style="4" customWidth="1"/>
    <col min="15375" max="15615" width="11.42578125" style="4"/>
    <col min="15616" max="15616" width="7.42578125" style="4" customWidth="1"/>
    <col min="15617" max="15617" width="50.7109375" style="4" customWidth="1"/>
    <col min="15618" max="15618" width="1.85546875" style="4" customWidth="1"/>
    <col min="15619" max="15622" width="11.7109375" style="4" customWidth="1"/>
    <col min="15623" max="15623" width="6.7109375" style="4" customWidth="1"/>
    <col min="15624" max="15624" width="1.85546875" style="4" customWidth="1"/>
    <col min="15625" max="15628" width="11.7109375" style="4" customWidth="1"/>
    <col min="15629" max="15629" width="6.7109375" style="4" customWidth="1"/>
    <col min="15630" max="15630" width="5.28515625" style="4" customWidth="1"/>
    <col min="15631" max="15871" width="11.42578125" style="4"/>
    <col min="15872" max="15872" width="7.42578125" style="4" customWidth="1"/>
    <col min="15873" max="15873" width="50.7109375" style="4" customWidth="1"/>
    <col min="15874" max="15874" width="1.85546875" style="4" customWidth="1"/>
    <col min="15875" max="15878" width="11.7109375" style="4" customWidth="1"/>
    <col min="15879" max="15879" width="6.7109375" style="4" customWidth="1"/>
    <col min="15880" max="15880" width="1.85546875" style="4" customWidth="1"/>
    <col min="15881" max="15884" width="11.7109375" style="4" customWidth="1"/>
    <col min="15885" max="15885" width="6.7109375" style="4" customWidth="1"/>
    <col min="15886" max="15886" width="5.28515625" style="4" customWidth="1"/>
    <col min="15887" max="16127" width="11.42578125" style="4"/>
    <col min="16128" max="16128" width="7.42578125" style="4" customWidth="1"/>
    <col min="16129" max="16129" width="50.7109375" style="4" customWidth="1"/>
    <col min="16130" max="16130" width="1.85546875" style="4" customWidth="1"/>
    <col min="16131" max="16134" width="11.7109375" style="4" customWidth="1"/>
    <col min="16135" max="16135" width="6.7109375" style="4" customWidth="1"/>
    <col min="16136" max="16136" width="1.85546875" style="4" customWidth="1"/>
    <col min="16137" max="16140" width="11.7109375" style="4" customWidth="1"/>
    <col min="16141" max="16141" width="6.7109375" style="4" customWidth="1"/>
    <col min="16142" max="16142" width="5.28515625" style="4" customWidth="1"/>
    <col min="16143" max="16384" width="11.42578125" style="4"/>
  </cols>
  <sheetData>
    <row r="1" spans="1:14" ht="30" customHeight="1" thickBot="1" x14ac:dyDescent="0.35">
      <c r="A1" s="1" t="str">
        <f>Erfolgsdaten!A1</f>
        <v>Controlling-Bericht 2020 1. Per. GJ</v>
      </c>
      <c r="B1" s="2"/>
      <c r="C1" s="2"/>
      <c r="E1" s="5"/>
      <c r="F1" s="6"/>
      <c r="G1" s="6"/>
      <c r="H1" s="6"/>
      <c r="I1" s="3"/>
      <c r="K1" s="7"/>
      <c r="L1" s="6"/>
      <c r="M1" s="6"/>
      <c r="N1" s="7"/>
    </row>
    <row r="2" spans="1:14" ht="13.5" customHeight="1" thickBot="1" x14ac:dyDescent="0.25">
      <c r="A2" s="8"/>
      <c r="B2" s="9"/>
      <c r="C2" s="10"/>
      <c r="D2" s="244" t="s">
        <v>249</v>
      </c>
      <c r="E2" s="244"/>
      <c r="F2" s="244"/>
      <c r="G2" s="244"/>
      <c r="H2" s="11"/>
      <c r="I2" s="215"/>
      <c r="J2" s="215"/>
      <c r="K2" s="215" t="s">
        <v>6</v>
      </c>
      <c r="L2" s="215"/>
      <c r="M2" s="219"/>
      <c r="N2" s="245" t="s">
        <v>7</v>
      </c>
    </row>
    <row r="3" spans="1:14" ht="34.5" customHeight="1" x14ac:dyDescent="0.2">
      <c r="A3" s="247" t="str">
        <f>Erfolgsdaten!A3</f>
        <v>Einrichtung</v>
      </c>
      <c r="B3" s="248"/>
      <c r="C3" s="220"/>
      <c r="D3" s="13" t="s">
        <v>0</v>
      </c>
      <c r="E3" s="14" t="s">
        <v>1</v>
      </c>
      <c r="F3" s="249" t="s">
        <v>8</v>
      </c>
      <c r="G3" s="250"/>
      <c r="H3" s="221"/>
      <c r="I3" s="15" t="s">
        <v>2</v>
      </c>
      <c r="J3" s="13" t="s">
        <v>242</v>
      </c>
      <c r="K3" s="14" t="s">
        <v>1</v>
      </c>
      <c r="L3" s="249" t="s">
        <v>8</v>
      </c>
      <c r="M3" s="251"/>
      <c r="N3" s="246"/>
    </row>
    <row r="4" spans="1:14" ht="12" customHeight="1" x14ac:dyDescent="0.2">
      <c r="A4" s="216"/>
      <c r="B4" s="16" t="s">
        <v>9</v>
      </c>
      <c r="C4" s="17"/>
      <c r="D4" s="18">
        <v>2020</v>
      </c>
      <c r="E4" s="19">
        <f>D4</f>
        <v>2020</v>
      </c>
      <c r="F4" s="217"/>
      <c r="G4" s="20"/>
      <c r="H4" s="21"/>
      <c r="I4" s="22">
        <f>J4-1</f>
        <v>2019</v>
      </c>
      <c r="J4" s="18">
        <v>2020</v>
      </c>
      <c r="K4" s="19">
        <f>J4</f>
        <v>2020</v>
      </c>
      <c r="L4" s="217"/>
      <c r="M4" s="23"/>
      <c r="N4" s="246"/>
    </row>
    <row r="5" spans="1:14" ht="12" customHeight="1" x14ac:dyDescent="0.2">
      <c r="A5" s="216"/>
      <c r="B5" s="16" t="s">
        <v>10</v>
      </c>
      <c r="C5" s="17"/>
      <c r="D5" s="13" t="s">
        <v>240</v>
      </c>
      <c r="E5" s="14" t="str">
        <f>D5</f>
        <v>1. Per. GJ</v>
      </c>
      <c r="F5" s="217"/>
      <c r="G5" s="20"/>
      <c r="H5" s="21"/>
      <c r="I5" s="24" t="s">
        <v>11</v>
      </c>
      <c r="J5" s="13" t="s">
        <v>11</v>
      </c>
      <c r="K5" s="14" t="str">
        <f>J5</f>
        <v>GJ</v>
      </c>
      <c r="L5" s="217"/>
      <c r="M5" s="23"/>
      <c r="N5" s="246"/>
    </row>
    <row r="6" spans="1:14" ht="12" customHeight="1" x14ac:dyDescent="0.2">
      <c r="A6" s="216"/>
      <c r="B6" s="16" t="s">
        <v>12</v>
      </c>
      <c r="C6" s="17"/>
      <c r="D6" s="25" t="s">
        <v>243</v>
      </c>
      <c r="E6" s="26" t="str">
        <f>D6</f>
        <v xml:space="preserve">Jan 2020 - </v>
      </c>
      <c r="F6" s="217"/>
      <c r="G6" s="20"/>
      <c r="H6" s="21"/>
      <c r="I6" s="27" t="s">
        <v>241</v>
      </c>
      <c r="J6" s="25" t="s">
        <v>243</v>
      </c>
      <c r="K6" s="26" t="str">
        <f>J6</f>
        <v xml:space="preserve">Jan 2020 - </v>
      </c>
      <c r="L6" s="217"/>
      <c r="M6" s="23"/>
      <c r="N6" s="246"/>
    </row>
    <row r="7" spans="1:14" ht="12" customHeight="1" x14ac:dyDescent="0.2">
      <c r="A7" s="216"/>
      <c r="B7" s="16"/>
      <c r="C7" s="17"/>
      <c r="D7" s="28">
        <v>43891</v>
      </c>
      <c r="E7" s="29">
        <f>D7</f>
        <v>43891</v>
      </c>
      <c r="F7" s="30"/>
      <c r="G7" s="31"/>
      <c r="H7" s="21"/>
      <c r="I7" s="32">
        <v>43800</v>
      </c>
      <c r="J7" s="28">
        <v>44166</v>
      </c>
      <c r="K7" s="29">
        <f>J7</f>
        <v>44166</v>
      </c>
      <c r="L7" s="30"/>
      <c r="M7" s="33"/>
      <c r="N7" s="246"/>
    </row>
    <row r="8" spans="1:14" ht="12" customHeight="1" thickBot="1" x14ac:dyDescent="0.25">
      <c r="A8" s="34"/>
      <c r="B8" s="35"/>
      <c r="C8" s="36"/>
      <c r="D8" s="37"/>
      <c r="E8" s="38"/>
      <c r="F8" s="39" t="s">
        <v>13</v>
      </c>
      <c r="G8" s="40" t="s">
        <v>14</v>
      </c>
      <c r="H8" s="41"/>
      <c r="I8" s="42"/>
      <c r="J8" s="37"/>
      <c r="K8" s="38"/>
      <c r="L8" s="39" t="s">
        <v>13</v>
      </c>
      <c r="M8" s="43" t="s">
        <v>14</v>
      </c>
      <c r="N8" s="246"/>
    </row>
    <row r="9" spans="1:14" s="50" customFormat="1" ht="18" customHeight="1" thickTop="1" thickBot="1" x14ac:dyDescent="0.25">
      <c r="A9" s="155" t="s">
        <v>143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9"/>
      <c r="N9" s="156"/>
    </row>
    <row r="10" spans="1:14" s="160" customFormat="1" ht="15" customHeight="1" thickBot="1" x14ac:dyDescent="0.25">
      <c r="A10" s="51" t="s">
        <v>144</v>
      </c>
      <c r="B10" s="52" t="s">
        <v>145</v>
      </c>
      <c r="C10" s="157"/>
      <c r="D10" s="108">
        <f>SUM(D11,D15,D21)</f>
        <v>0</v>
      </c>
      <c r="E10" s="54">
        <f>SUM(E11,E15,E21)</f>
        <v>0</v>
      </c>
      <c r="F10" s="158">
        <f t="shared" ref="F10:F21" si="0">D10-E10</f>
        <v>0</v>
      </c>
      <c r="G10" s="159" t="str">
        <f>IF(AND(D10&lt;&gt;0,E10&lt;&gt;0,F10&lt;&gt;0),(IF(F10/ABS(E10)&gt;1,"&gt; 100",(IF(F10/ABS(E10) &lt; -1,"&lt; 100",F10/ABS(E10)%)))),"")</f>
        <v/>
      </c>
      <c r="H10" s="157"/>
      <c r="I10" s="54">
        <f>SUM(I11,I15,I21)</f>
        <v>0</v>
      </c>
      <c r="J10" s="108">
        <f>SUM(J11,J15,J21)</f>
        <v>0</v>
      </c>
      <c r="K10" s="54">
        <f>SUM(K11,K15,K21)</f>
        <v>0</v>
      </c>
      <c r="L10" s="158">
        <f t="shared" ref="L10:L21" si="1">J10-K10</f>
        <v>0</v>
      </c>
      <c r="M10" s="159" t="str">
        <f>IF(AND(J10&lt;&gt;0,K10&lt;&gt;0,L10&lt;&gt;0),(IF(L10/ABS(K10)&gt;1,"&gt; 100",(IF(L10/ABS(K10) &lt; -1,"&lt; 100",L10/ABS(K10)%)))),"")</f>
        <v/>
      </c>
      <c r="N10" s="226"/>
    </row>
    <row r="11" spans="1:14" ht="12" customHeight="1" thickBot="1" x14ac:dyDescent="0.25">
      <c r="A11" s="51" t="s">
        <v>146</v>
      </c>
      <c r="B11" s="52" t="s">
        <v>147</v>
      </c>
      <c r="C11" s="157"/>
      <c r="D11" s="108">
        <f>SUM(D12,D13,D14)</f>
        <v>0</v>
      </c>
      <c r="E11" s="54">
        <f>SUM(E12,E13,E14)</f>
        <v>0</v>
      </c>
      <c r="F11" s="158">
        <f t="shared" si="0"/>
        <v>0</v>
      </c>
      <c r="G11" s="159" t="str">
        <f t="shared" ref="G11:G36" si="2">IF(AND(D11&lt;&gt;0,E11&lt;&gt;0,F11&lt;&gt;0),(IF(F11/ABS(E11)&gt;1,"&gt; 100",(IF(F11/ABS(E11) &lt; -1,"&lt; 100",F11/ABS(E11)%)))),"")</f>
        <v/>
      </c>
      <c r="H11" s="157"/>
      <c r="I11" s="54">
        <f>SUM(I12,I13,I14)</f>
        <v>0</v>
      </c>
      <c r="J11" s="108">
        <f>SUM(J12,J13,J14)</f>
        <v>0</v>
      </c>
      <c r="K11" s="54">
        <f>SUM(K12,K13,K14)</f>
        <v>0</v>
      </c>
      <c r="L11" s="158">
        <f t="shared" si="1"/>
        <v>0</v>
      </c>
      <c r="M11" s="159" t="str">
        <f t="shared" ref="M11:M36" si="3">IF(AND(J11&lt;&gt;0,K11&lt;&gt;0,L11&lt;&gt;0),(IF(L11/ABS(K11)&gt;1,"&gt; 100",(IF(L11/ABS(K11) &lt; -1,"&lt; 100",L11/ABS(K11)%)))),"")</f>
        <v/>
      </c>
      <c r="N11" s="222"/>
    </row>
    <row r="12" spans="1:14" ht="12" customHeight="1" outlineLevel="1" x14ac:dyDescent="0.2">
      <c r="A12" s="161" t="s">
        <v>148</v>
      </c>
      <c r="B12" s="90" t="s">
        <v>149</v>
      </c>
      <c r="C12" s="157"/>
      <c r="D12" s="63"/>
      <c r="E12" s="91">
        <f>K12</f>
        <v>0</v>
      </c>
      <c r="F12" s="116">
        <f t="shared" si="0"/>
        <v>0</v>
      </c>
      <c r="G12" s="162" t="str">
        <f t="shared" si="2"/>
        <v/>
      </c>
      <c r="H12" s="157"/>
      <c r="I12" s="91"/>
      <c r="J12" s="63"/>
      <c r="K12" s="91"/>
      <c r="L12" s="116">
        <f t="shared" si="1"/>
        <v>0</v>
      </c>
      <c r="M12" s="162" t="str">
        <f t="shared" si="3"/>
        <v/>
      </c>
      <c r="N12" s="222"/>
    </row>
    <row r="13" spans="1:14" ht="12" customHeight="1" outlineLevel="1" x14ac:dyDescent="0.2">
      <c r="A13" s="161" t="s">
        <v>150</v>
      </c>
      <c r="B13" s="90" t="s">
        <v>151</v>
      </c>
      <c r="C13" s="157"/>
      <c r="D13" s="74"/>
      <c r="E13" s="91">
        <f>I13+Investitionen!E11-Erfolgsdaten!E47</f>
        <v>0</v>
      </c>
      <c r="F13" s="116">
        <f t="shared" si="0"/>
        <v>0</v>
      </c>
      <c r="G13" s="162" t="str">
        <f t="shared" si="2"/>
        <v/>
      </c>
      <c r="H13" s="157"/>
      <c r="I13" s="91"/>
      <c r="J13" s="74">
        <f>I13+Investitionen!I11-Erfolgsdaten!I47</f>
        <v>0</v>
      </c>
      <c r="K13" s="91"/>
      <c r="L13" s="116">
        <f t="shared" si="1"/>
        <v>0</v>
      </c>
      <c r="M13" s="162" t="str">
        <f t="shared" si="3"/>
        <v/>
      </c>
      <c r="N13" s="222"/>
    </row>
    <row r="14" spans="1:14" ht="12" customHeight="1" outlineLevel="1" thickBot="1" x14ac:dyDescent="0.25">
      <c r="A14" s="163" t="s">
        <v>152</v>
      </c>
      <c r="B14" s="149" t="s">
        <v>153</v>
      </c>
      <c r="C14" s="157"/>
      <c r="D14" s="63"/>
      <c r="E14" s="91">
        <f>K14</f>
        <v>0</v>
      </c>
      <c r="F14" s="116">
        <f t="shared" si="0"/>
        <v>0</v>
      </c>
      <c r="G14" s="162" t="str">
        <f t="shared" si="2"/>
        <v/>
      </c>
      <c r="H14" s="157"/>
      <c r="I14" s="91"/>
      <c r="J14" s="63"/>
      <c r="K14" s="91"/>
      <c r="L14" s="116">
        <f t="shared" si="1"/>
        <v>0</v>
      </c>
      <c r="M14" s="162" t="str">
        <f t="shared" si="3"/>
        <v/>
      </c>
      <c r="N14" s="222"/>
    </row>
    <row r="15" spans="1:14" ht="12" customHeight="1" thickBot="1" x14ac:dyDescent="0.25">
      <c r="A15" s="51" t="s">
        <v>154</v>
      </c>
      <c r="B15" s="52" t="s">
        <v>155</v>
      </c>
      <c r="C15" s="157"/>
      <c r="D15" s="108">
        <f>SUM(D16,D17,D19,D20)</f>
        <v>0</v>
      </c>
      <c r="E15" s="54">
        <f>SUM(E16,E17,E19,E20)</f>
        <v>0</v>
      </c>
      <c r="F15" s="158">
        <f t="shared" si="0"/>
        <v>0</v>
      </c>
      <c r="G15" s="159" t="str">
        <f t="shared" si="2"/>
        <v/>
      </c>
      <c r="H15" s="157"/>
      <c r="I15" s="54">
        <f>SUM(I16,I17,I19,I20)</f>
        <v>0</v>
      </c>
      <c r="J15" s="108">
        <f>SUM(J16,J17,J19,J20)</f>
        <v>0</v>
      </c>
      <c r="K15" s="54">
        <f>SUM(K16,K17,K19,K20)</f>
        <v>0</v>
      </c>
      <c r="L15" s="158">
        <f t="shared" si="1"/>
        <v>0</v>
      </c>
      <c r="M15" s="159" t="str">
        <f t="shared" si="3"/>
        <v/>
      </c>
      <c r="N15" s="222"/>
    </row>
    <row r="16" spans="1:14" ht="12" customHeight="1" outlineLevel="1" x14ac:dyDescent="0.2">
      <c r="A16" s="161" t="s">
        <v>156</v>
      </c>
      <c r="B16" s="90" t="s">
        <v>157</v>
      </c>
      <c r="C16" s="157"/>
      <c r="D16" s="63"/>
      <c r="E16" s="91">
        <f>K16</f>
        <v>0</v>
      </c>
      <c r="F16" s="116">
        <f t="shared" si="0"/>
        <v>0</v>
      </c>
      <c r="G16" s="162" t="str">
        <f t="shared" si="2"/>
        <v/>
      </c>
      <c r="H16" s="157"/>
      <c r="I16" s="91"/>
      <c r="J16" s="63"/>
      <c r="K16" s="91"/>
      <c r="L16" s="116">
        <f t="shared" si="1"/>
        <v>0</v>
      </c>
      <c r="M16" s="162" t="str">
        <f t="shared" si="3"/>
        <v/>
      </c>
      <c r="N16" s="222"/>
    </row>
    <row r="17" spans="1:14" ht="12" customHeight="1" outlineLevel="1" x14ac:dyDescent="0.2">
      <c r="A17" s="161" t="s">
        <v>158</v>
      </c>
      <c r="B17" s="90" t="s">
        <v>159</v>
      </c>
      <c r="C17" s="157"/>
      <c r="D17" s="63"/>
      <c r="E17" s="91">
        <f>K17</f>
        <v>0</v>
      </c>
      <c r="F17" s="116">
        <f t="shared" si="0"/>
        <v>0</v>
      </c>
      <c r="G17" s="162" t="str">
        <f t="shared" si="2"/>
        <v/>
      </c>
      <c r="H17" s="157"/>
      <c r="I17" s="91"/>
      <c r="J17" s="63"/>
      <c r="K17" s="91"/>
      <c r="L17" s="116">
        <f t="shared" si="1"/>
        <v>0</v>
      </c>
      <c r="M17" s="162" t="str">
        <f t="shared" si="3"/>
        <v/>
      </c>
      <c r="N17" s="222"/>
    </row>
    <row r="18" spans="1:14" ht="12" customHeight="1" outlineLevel="1" x14ac:dyDescent="0.2">
      <c r="A18" s="75" t="s">
        <v>160</v>
      </c>
      <c r="B18" s="76" t="s">
        <v>161</v>
      </c>
      <c r="C18" s="157"/>
      <c r="D18" s="79"/>
      <c r="E18" s="78">
        <f>K18</f>
        <v>0</v>
      </c>
      <c r="F18" s="164">
        <f t="shared" si="0"/>
        <v>0</v>
      </c>
      <c r="G18" s="165" t="str">
        <f t="shared" si="2"/>
        <v/>
      </c>
      <c r="H18" s="157"/>
      <c r="I18" s="78">
        <v>0</v>
      </c>
      <c r="J18" s="79"/>
      <c r="K18" s="78">
        <v>0</v>
      </c>
      <c r="L18" s="164">
        <f t="shared" si="1"/>
        <v>0</v>
      </c>
      <c r="M18" s="165" t="str">
        <f t="shared" si="3"/>
        <v/>
      </c>
      <c r="N18" s="222"/>
    </row>
    <row r="19" spans="1:14" ht="12" customHeight="1" outlineLevel="1" x14ac:dyDescent="0.2">
      <c r="A19" s="161" t="s">
        <v>162</v>
      </c>
      <c r="B19" s="90" t="s">
        <v>163</v>
      </c>
      <c r="C19" s="157"/>
      <c r="D19" s="63"/>
      <c r="E19" s="91">
        <f>K19</f>
        <v>0</v>
      </c>
      <c r="F19" s="116">
        <f t="shared" si="0"/>
        <v>0</v>
      </c>
      <c r="G19" s="162" t="str">
        <f t="shared" si="2"/>
        <v/>
      </c>
      <c r="H19" s="157"/>
      <c r="I19" s="91">
        <v>0</v>
      </c>
      <c r="J19" s="63"/>
      <c r="K19" s="91">
        <v>0</v>
      </c>
      <c r="L19" s="116">
        <f t="shared" si="1"/>
        <v>0</v>
      </c>
      <c r="M19" s="162" t="str">
        <f t="shared" si="3"/>
        <v/>
      </c>
      <c r="N19" s="222"/>
    </row>
    <row r="20" spans="1:14" ht="12" customHeight="1" thickBot="1" x14ac:dyDescent="0.25">
      <c r="A20" s="161" t="s">
        <v>164</v>
      </c>
      <c r="B20" s="90" t="s">
        <v>165</v>
      </c>
      <c r="C20" s="157"/>
      <c r="D20" s="74"/>
      <c r="E20" s="74">
        <f>+E23-E16-E17-E19-E11-E21</f>
        <v>0</v>
      </c>
      <c r="F20" s="116">
        <f t="shared" si="0"/>
        <v>0</v>
      </c>
      <c r="G20" s="162" t="str">
        <f t="shared" si="2"/>
        <v/>
      </c>
      <c r="H20" s="157"/>
      <c r="I20" s="74">
        <f>+I23-I16-I17-I19-I11-I21</f>
        <v>0</v>
      </c>
      <c r="J20" s="74">
        <f>+J23-J16-J17-J19-J11-J21</f>
        <v>0</v>
      </c>
      <c r="K20" s="74">
        <f>+K23-K16-K17-K19-K11-K21</f>
        <v>0</v>
      </c>
      <c r="L20" s="116">
        <f t="shared" si="1"/>
        <v>0</v>
      </c>
      <c r="M20" s="162" t="str">
        <f t="shared" si="3"/>
        <v/>
      </c>
      <c r="N20" s="222"/>
    </row>
    <row r="21" spans="1:14" ht="12" customHeight="1" thickBot="1" x14ac:dyDescent="0.25">
      <c r="A21" s="67" t="s">
        <v>166</v>
      </c>
      <c r="B21" s="68" t="s">
        <v>167</v>
      </c>
      <c r="C21" s="157"/>
      <c r="D21" s="70"/>
      <c r="E21" s="69">
        <f>K21</f>
        <v>0</v>
      </c>
      <c r="F21" s="166">
        <f t="shared" si="0"/>
        <v>0</v>
      </c>
      <c r="G21" s="167" t="str">
        <f t="shared" si="2"/>
        <v/>
      </c>
      <c r="H21" s="157"/>
      <c r="I21" s="69">
        <v>0</v>
      </c>
      <c r="J21" s="70">
        <v>0</v>
      </c>
      <c r="K21" s="69">
        <v>0</v>
      </c>
      <c r="L21" s="166">
        <f t="shared" si="1"/>
        <v>0</v>
      </c>
      <c r="M21" s="167" t="str">
        <f t="shared" si="3"/>
        <v/>
      </c>
      <c r="N21" s="222"/>
    </row>
    <row r="22" spans="1:14" ht="12" customHeight="1" thickBot="1" x14ac:dyDescent="0.25">
      <c r="A22" s="130"/>
      <c r="B22" s="130"/>
      <c r="C22" s="157"/>
      <c r="D22" s="168"/>
      <c r="E22" s="151"/>
      <c r="F22" s="169"/>
      <c r="G22" s="170"/>
      <c r="H22" s="157"/>
      <c r="I22" s="151"/>
      <c r="J22" s="168"/>
      <c r="K22" s="151"/>
      <c r="L22" s="169"/>
      <c r="M22" s="170"/>
      <c r="N22" s="59"/>
    </row>
    <row r="23" spans="1:14" ht="12" customHeight="1" thickBot="1" x14ac:dyDescent="0.25">
      <c r="A23" s="51" t="s">
        <v>168</v>
      </c>
      <c r="B23" s="52" t="s">
        <v>169</v>
      </c>
      <c r="C23" s="157"/>
      <c r="D23" s="108">
        <f>SUM(D24,D30,D32,D33,D36)</f>
        <v>0</v>
      </c>
      <c r="E23" s="54">
        <f>SUM(E24,E30,E32,E33,E36)</f>
        <v>0</v>
      </c>
      <c r="F23" s="158">
        <f t="shared" ref="F23:F36" si="4">D23-E23</f>
        <v>0</v>
      </c>
      <c r="G23" s="159" t="str">
        <f t="shared" si="2"/>
        <v/>
      </c>
      <c r="H23" s="157"/>
      <c r="I23" s="54">
        <f>SUM(I24,I30,I32,I33,I36)</f>
        <v>0</v>
      </c>
      <c r="J23" s="108">
        <f>SUM(J24,J30,J32,J33,J36)</f>
        <v>0</v>
      </c>
      <c r="K23" s="54">
        <f>SUM(K24,K30,K32,K33,K36)</f>
        <v>0</v>
      </c>
      <c r="L23" s="158">
        <f t="shared" ref="L23:L36" si="5">J23-K23</f>
        <v>0</v>
      </c>
      <c r="M23" s="159" t="str">
        <f t="shared" si="3"/>
        <v/>
      </c>
      <c r="N23" s="222"/>
    </row>
    <row r="24" spans="1:14" ht="12" customHeight="1" outlineLevel="1" thickBot="1" x14ac:dyDescent="0.25">
      <c r="A24" s="51" t="s">
        <v>170</v>
      </c>
      <c r="B24" s="52" t="s">
        <v>171</v>
      </c>
      <c r="C24" s="157"/>
      <c r="D24" s="54"/>
      <c r="E24" s="54">
        <f>SUM(E25:E27,E28:E29)</f>
        <v>0</v>
      </c>
      <c r="F24" s="158">
        <f t="shared" si="4"/>
        <v>0</v>
      </c>
      <c r="G24" s="159" t="str">
        <f t="shared" si="2"/>
        <v/>
      </c>
      <c r="H24" s="157"/>
      <c r="I24" s="54">
        <f>SUM(I25:I27,I28:I29)</f>
        <v>0</v>
      </c>
      <c r="J24" s="108">
        <f>SUM(J25:J27,J28:J29)</f>
        <v>0</v>
      </c>
      <c r="K24" s="54">
        <f>SUM(K25:K27,K28:K29)</f>
        <v>0</v>
      </c>
      <c r="L24" s="158">
        <f t="shared" si="5"/>
        <v>0</v>
      </c>
      <c r="M24" s="159" t="str">
        <f t="shared" si="3"/>
        <v/>
      </c>
      <c r="N24" s="222"/>
    </row>
    <row r="25" spans="1:14" ht="12" customHeight="1" outlineLevel="1" x14ac:dyDescent="0.2">
      <c r="A25" s="161" t="s">
        <v>172</v>
      </c>
      <c r="B25" s="90" t="s">
        <v>173</v>
      </c>
      <c r="C25" s="157"/>
      <c r="D25" s="63"/>
      <c r="E25" s="91">
        <f>K25</f>
        <v>0</v>
      </c>
      <c r="F25" s="116">
        <f t="shared" si="4"/>
        <v>0</v>
      </c>
      <c r="G25" s="162" t="str">
        <f t="shared" si="2"/>
        <v/>
      </c>
      <c r="H25" s="157"/>
      <c r="I25" s="91"/>
      <c r="J25" s="63"/>
      <c r="K25" s="91"/>
      <c r="L25" s="116">
        <f t="shared" si="5"/>
        <v>0</v>
      </c>
      <c r="M25" s="162" t="str">
        <f t="shared" si="3"/>
        <v/>
      </c>
      <c r="N25" s="222"/>
    </row>
    <row r="26" spans="1:14" ht="12" customHeight="1" outlineLevel="1" x14ac:dyDescent="0.2">
      <c r="A26" s="161" t="s">
        <v>174</v>
      </c>
      <c r="B26" s="90" t="s">
        <v>175</v>
      </c>
      <c r="C26" s="157"/>
      <c r="D26" s="63"/>
      <c r="E26" s="91">
        <f>K26</f>
        <v>0</v>
      </c>
      <c r="F26" s="116">
        <f t="shared" si="4"/>
        <v>0</v>
      </c>
      <c r="G26" s="162" t="str">
        <f t="shared" si="2"/>
        <v/>
      </c>
      <c r="H26" s="157"/>
      <c r="I26" s="91"/>
      <c r="J26" s="63"/>
      <c r="K26" s="91"/>
      <c r="L26" s="116">
        <f t="shared" si="5"/>
        <v>0</v>
      </c>
      <c r="M26" s="162" t="str">
        <f t="shared" si="3"/>
        <v/>
      </c>
      <c r="N26" s="222"/>
    </row>
    <row r="27" spans="1:14" ht="12" customHeight="1" outlineLevel="1" x14ac:dyDescent="0.2">
      <c r="A27" s="161" t="s">
        <v>176</v>
      </c>
      <c r="B27" s="90" t="s">
        <v>177</v>
      </c>
      <c r="C27" s="157"/>
      <c r="D27" s="63"/>
      <c r="E27" s="91">
        <f>K27</f>
        <v>0</v>
      </c>
      <c r="F27" s="116">
        <f t="shared" si="4"/>
        <v>0</v>
      </c>
      <c r="G27" s="162" t="str">
        <f t="shared" si="2"/>
        <v/>
      </c>
      <c r="H27" s="157"/>
      <c r="I27" s="91"/>
      <c r="J27" s="63"/>
      <c r="K27" s="91"/>
      <c r="L27" s="116">
        <f t="shared" si="5"/>
        <v>0</v>
      </c>
      <c r="M27" s="162" t="str">
        <f t="shared" si="3"/>
        <v/>
      </c>
      <c r="N27" s="222"/>
    </row>
    <row r="28" spans="1:14" s="160" customFormat="1" ht="12" customHeight="1" outlineLevel="1" x14ac:dyDescent="0.2">
      <c r="A28" s="161" t="s">
        <v>178</v>
      </c>
      <c r="B28" s="90" t="s">
        <v>179</v>
      </c>
      <c r="C28" s="157"/>
      <c r="D28" s="63"/>
      <c r="E28" s="91">
        <f>K28</f>
        <v>0</v>
      </c>
      <c r="F28" s="116">
        <f t="shared" si="4"/>
        <v>0</v>
      </c>
      <c r="G28" s="162" t="str">
        <f t="shared" si="2"/>
        <v/>
      </c>
      <c r="H28" s="157"/>
      <c r="I28" s="91"/>
      <c r="J28" s="63"/>
      <c r="K28" s="91"/>
      <c r="L28" s="116">
        <f t="shared" si="5"/>
        <v>0</v>
      </c>
      <c r="M28" s="162" t="str">
        <f t="shared" si="3"/>
        <v/>
      </c>
      <c r="N28" s="226"/>
    </row>
    <row r="29" spans="1:14" ht="12" customHeight="1" outlineLevel="1" thickBot="1" x14ac:dyDescent="0.25">
      <c r="A29" s="161" t="s">
        <v>180</v>
      </c>
      <c r="B29" s="90" t="s">
        <v>181</v>
      </c>
      <c r="C29" s="157"/>
      <c r="D29" s="74">
        <f>Erfolgsdaten!D77</f>
        <v>0</v>
      </c>
      <c r="E29" s="91">
        <f>Erfolgsdaten!E77</f>
        <v>0</v>
      </c>
      <c r="F29" s="116">
        <f t="shared" si="4"/>
        <v>0</v>
      </c>
      <c r="G29" s="162" t="str">
        <f t="shared" si="2"/>
        <v/>
      </c>
      <c r="H29" s="157"/>
      <c r="I29" s="74"/>
      <c r="J29" s="74">
        <f>Erfolgsdaten!I77</f>
        <v>0</v>
      </c>
      <c r="K29" s="91">
        <f>Erfolgsdaten!J77</f>
        <v>0</v>
      </c>
      <c r="L29" s="116">
        <f t="shared" si="5"/>
        <v>0</v>
      </c>
      <c r="M29" s="162" t="str">
        <f t="shared" si="3"/>
        <v/>
      </c>
      <c r="N29" s="222"/>
    </row>
    <row r="30" spans="1:14" ht="12" customHeight="1" outlineLevel="1" thickBot="1" x14ac:dyDescent="0.25">
      <c r="A30" s="51" t="s">
        <v>182</v>
      </c>
      <c r="B30" s="52" t="s">
        <v>183</v>
      </c>
      <c r="C30" s="157"/>
      <c r="D30" s="108"/>
      <c r="E30" s="54">
        <f>I30+Investitionen!E16-Erfolgsdaten!E24</f>
        <v>0</v>
      </c>
      <c r="F30" s="158">
        <f t="shared" si="4"/>
        <v>0</v>
      </c>
      <c r="G30" s="159" t="str">
        <f t="shared" si="2"/>
        <v/>
      </c>
      <c r="H30" s="157"/>
      <c r="I30" s="54"/>
      <c r="J30" s="108">
        <f>I30+Investitionen!I16-Erfolgsdaten!I24</f>
        <v>0</v>
      </c>
      <c r="K30" s="54"/>
      <c r="L30" s="158">
        <f t="shared" si="5"/>
        <v>0</v>
      </c>
      <c r="M30" s="159" t="str">
        <f t="shared" si="3"/>
        <v/>
      </c>
      <c r="N30" s="222"/>
    </row>
    <row r="31" spans="1:14" ht="12" customHeight="1" thickBot="1" x14ac:dyDescent="0.25">
      <c r="A31" s="161" t="s">
        <v>184</v>
      </c>
      <c r="B31" s="90" t="s">
        <v>185</v>
      </c>
      <c r="C31" s="157"/>
      <c r="D31" s="63"/>
      <c r="E31" s="91">
        <f>I31+Investitionen!E17-Erfolgsdaten!E24</f>
        <v>0</v>
      </c>
      <c r="F31" s="116">
        <f t="shared" si="4"/>
        <v>0</v>
      </c>
      <c r="G31" s="162" t="str">
        <f t="shared" si="2"/>
        <v/>
      </c>
      <c r="H31" s="157"/>
      <c r="I31" s="91">
        <v>0</v>
      </c>
      <c r="J31" s="63"/>
      <c r="K31" s="91"/>
      <c r="L31" s="116">
        <f t="shared" si="5"/>
        <v>0</v>
      </c>
      <c r="M31" s="162" t="str">
        <f t="shared" si="3"/>
        <v/>
      </c>
      <c r="N31" s="222"/>
    </row>
    <row r="32" spans="1:14" ht="12" customHeight="1" outlineLevel="1" thickBot="1" x14ac:dyDescent="0.25">
      <c r="A32" s="51" t="s">
        <v>186</v>
      </c>
      <c r="B32" s="52" t="s">
        <v>187</v>
      </c>
      <c r="C32" s="157"/>
      <c r="D32" s="70"/>
      <c r="E32" s="54">
        <f t="shared" ref="E32:E36" si="6">K32</f>
        <v>0</v>
      </c>
      <c r="F32" s="158">
        <f t="shared" si="4"/>
        <v>0</v>
      </c>
      <c r="G32" s="159" t="str">
        <f t="shared" si="2"/>
        <v/>
      </c>
      <c r="H32" s="157"/>
      <c r="I32" s="54"/>
      <c r="J32" s="70"/>
      <c r="K32" s="54"/>
      <c r="L32" s="158">
        <f t="shared" si="5"/>
        <v>0</v>
      </c>
      <c r="M32" s="159" t="str">
        <f t="shared" si="3"/>
        <v/>
      </c>
      <c r="N32" s="222"/>
    </row>
    <row r="33" spans="1:14" ht="12" customHeight="1" thickBot="1" x14ac:dyDescent="0.25">
      <c r="A33" s="51" t="s">
        <v>188</v>
      </c>
      <c r="B33" s="52" t="s">
        <v>189</v>
      </c>
      <c r="C33" s="157"/>
      <c r="D33" s="70"/>
      <c r="E33" s="54">
        <f t="shared" si="6"/>
        <v>0</v>
      </c>
      <c r="F33" s="158">
        <f t="shared" si="4"/>
        <v>0</v>
      </c>
      <c r="G33" s="159" t="str">
        <f t="shared" si="2"/>
        <v/>
      </c>
      <c r="H33" s="157"/>
      <c r="I33" s="54"/>
      <c r="J33" s="70"/>
      <c r="K33" s="54"/>
      <c r="L33" s="158">
        <f t="shared" si="5"/>
        <v>0</v>
      </c>
      <c r="M33" s="159" t="str">
        <f t="shared" si="3"/>
        <v/>
      </c>
      <c r="N33" s="222"/>
    </row>
    <row r="34" spans="1:14" ht="12" customHeight="1" outlineLevel="1" x14ac:dyDescent="0.2">
      <c r="A34" s="161" t="s">
        <v>190</v>
      </c>
      <c r="B34" s="90" t="s">
        <v>191</v>
      </c>
      <c r="C34" s="157"/>
      <c r="D34" s="63"/>
      <c r="E34" s="91">
        <f t="shared" si="6"/>
        <v>0</v>
      </c>
      <c r="F34" s="116">
        <f t="shared" si="4"/>
        <v>0</v>
      </c>
      <c r="G34" s="162" t="str">
        <f t="shared" si="2"/>
        <v/>
      </c>
      <c r="H34" s="157"/>
      <c r="I34" s="91">
        <v>0</v>
      </c>
      <c r="J34" s="63"/>
      <c r="K34" s="91">
        <v>0</v>
      </c>
      <c r="L34" s="116">
        <f t="shared" si="5"/>
        <v>0</v>
      </c>
      <c r="M34" s="162" t="str">
        <f t="shared" si="3"/>
        <v/>
      </c>
      <c r="N34" s="222"/>
    </row>
    <row r="35" spans="1:14" ht="12" customHeight="1" outlineLevel="1" thickBot="1" x14ac:dyDescent="0.25">
      <c r="A35" s="161" t="s">
        <v>192</v>
      </c>
      <c r="B35" s="90" t="s">
        <v>193</v>
      </c>
      <c r="C35" s="157"/>
      <c r="D35" s="63"/>
      <c r="E35" s="91">
        <f t="shared" si="6"/>
        <v>0</v>
      </c>
      <c r="F35" s="116">
        <f t="shared" si="4"/>
        <v>0</v>
      </c>
      <c r="G35" s="162" t="str">
        <f t="shared" si="2"/>
        <v/>
      </c>
      <c r="H35" s="157"/>
      <c r="I35" s="91">
        <v>0</v>
      </c>
      <c r="J35" s="63"/>
      <c r="K35" s="91">
        <v>0</v>
      </c>
      <c r="L35" s="116">
        <f t="shared" si="5"/>
        <v>0</v>
      </c>
      <c r="M35" s="162" t="str">
        <f t="shared" si="3"/>
        <v/>
      </c>
      <c r="N35" s="222"/>
    </row>
    <row r="36" spans="1:14" ht="12" customHeight="1" thickBot="1" x14ac:dyDescent="0.25">
      <c r="A36" s="67" t="s">
        <v>194</v>
      </c>
      <c r="B36" s="68" t="s">
        <v>167</v>
      </c>
      <c r="C36" s="153"/>
      <c r="D36" s="70"/>
      <c r="E36" s="69">
        <f t="shared" si="6"/>
        <v>0</v>
      </c>
      <c r="F36" s="166">
        <f t="shared" si="4"/>
        <v>0</v>
      </c>
      <c r="G36" s="167" t="str">
        <f t="shared" si="2"/>
        <v/>
      </c>
      <c r="H36" s="171"/>
      <c r="I36" s="69">
        <v>0</v>
      </c>
      <c r="J36" s="70">
        <v>0</v>
      </c>
      <c r="K36" s="69">
        <v>0</v>
      </c>
      <c r="L36" s="166">
        <f t="shared" si="5"/>
        <v>0</v>
      </c>
      <c r="M36" s="167" t="str">
        <f t="shared" si="3"/>
        <v/>
      </c>
      <c r="N36" s="223"/>
    </row>
    <row r="37" spans="1:14" ht="12" customHeight="1" outlineLevel="1" x14ac:dyDescent="0.2">
      <c r="A37" s="172"/>
      <c r="B37" s="172"/>
      <c r="C37" s="157"/>
      <c r="D37" s="157"/>
      <c r="E37" s="173"/>
      <c r="F37" s="131"/>
      <c r="G37" s="157"/>
      <c r="H37" s="157"/>
      <c r="I37" s="157"/>
      <c r="J37" s="173"/>
      <c r="K37" s="131"/>
      <c r="L37" s="175"/>
      <c r="M37" s="12"/>
    </row>
    <row r="38" spans="1:14" ht="15" customHeight="1" outlineLevel="1" x14ac:dyDescent="0.2">
      <c r="A38" s="242" t="s">
        <v>142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</row>
    <row r="39" spans="1:14" ht="12" customHeight="1" outlineLevel="1" x14ac:dyDescent="0.2">
      <c r="A39" s="240"/>
      <c r="B39" s="240"/>
      <c r="C39" s="240"/>
      <c r="D39" s="240"/>
      <c r="E39" s="240"/>
      <c r="F39" s="240"/>
      <c r="G39" s="240"/>
      <c r="H39" s="240"/>
      <c r="I39" s="240"/>
      <c r="J39" s="241"/>
      <c r="K39" s="241"/>
      <c r="L39" s="241"/>
      <c r="M39" s="241"/>
      <c r="N39" s="241"/>
    </row>
    <row r="40" spans="1:14" ht="12" customHeight="1" outlineLevel="1" x14ac:dyDescent="0.2">
      <c r="A40" s="240"/>
      <c r="B40" s="240"/>
      <c r="C40" s="240"/>
      <c r="D40" s="240"/>
      <c r="E40" s="240"/>
      <c r="F40" s="240"/>
      <c r="G40" s="240"/>
      <c r="H40" s="240"/>
      <c r="I40" s="240"/>
      <c r="J40" s="241"/>
      <c r="K40" s="241"/>
      <c r="L40" s="241"/>
      <c r="M40" s="241"/>
      <c r="N40" s="241"/>
    </row>
    <row r="41" spans="1:14" ht="12" customHeight="1" outlineLevel="1" x14ac:dyDescent="0.2">
      <c r="A41" s="240"/>
      <c r="B41" s="240"/>
      <c r="C41" s="240"/>
      <c r="D41" s="240"/>
      <c r="E41" s="240"/>
      <c r="F41" s="240"/>
      <c r="G41" s="240"/>
      <c r="H41" s="240"/>
      <c r="I41" s="240"/>
      <c r="J41" s="241"/>
      <c r="K41" s="241"/>
      <c r="L41" s="241"/>
      <c r="M41" s="241"/>
      <c r="N41" s="241"/>
    </row>
    <row r="42" spans="1:14" ht="12" customHeight="1" outlineLevel="1" x14ac:dyDescent="0.2">
      <c r="A42" s="240"/>
      <c r="B42" s="240"/>
      <c r="C42" s="240"/>
      <c r="D42" s="240"/>
      <c r="E42" s="240"/>
      <c r="F42" s="240"/>
      <c r="G42" s="240"/>
      <c r="H42" s="240"/>
      <c r="I42" s="240"/>
      <c r="J42" s="241"/>
      <c r="K42" s="241"/>
      <c r="L42" s="241"/>
      <c r="M42" s="241"/>
      <c r="N42" s="241"/>
    </row>
    <row r="43" spans="1:14" s="160" customFormat="1" ht="12" customHeight="1" x14ac:dyDescent="0.2">
      <c r="A43" s="240"/>
      <c r="B43" s="240"/>
      <c r="C43" s="240"/>
      <c r="D43" s="240"/>
      <c r="E43" s="240"/>
      <c r="F43" s="240"/>
      <c r="G43" s="240"/>
      <c r="H43" s="240"/>
      <c r="I43" s="240"/>
      <c r="J43" s="241"/>
      <c r="K43" s="241"/>
      <c r="L43" s="241"/>
      <c r="M43" s="241"/>
      <c r="N43" s="241"/>
    </row>
    <row r="44" spans="1:14" ht="12.75" customHeight="1" x14ac:dyDescent="0.2">
      <c r="A44" s="240"/>
      <c r="B44" s="240"/>
      <c r="C44" s="240"/>
      <c r="D44" s="240"/>
      <c r="E44" s="240"/>
      <c r="F44" s="240"/>
      <c r="G44" s="240"/>
      <c r="H44" s="240"/>
      <c r="I44" s="240"/>
      <c r="J44" s="241"/>
      <c r="K44" s="241"/>
      <c r="L44" s="241"/>
      <c r="M44" s="241"/>
      <c r="N44" s="241"/>
    </row>
    <row r="45" spans="1:14" ht="1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1"/>
      <c r="K45" s="241"/>
      <c r="L45" s="241"/>
      <c r="M45" s="241"/>
      <c r="N45" s="241"/>
    </row>
    <row r="46" spans="1:14" ht="12" customHeight="1" outlineLevel="1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1"/>
      <c r="K46" s="241"/>
      <c r="L46" s="241"/>
      <c r="M46" s="241"/>
      <c r="N46" s="241"/>
    </row>
    <row r="47" spans="1:14" ht="12" customHeight="1" outlineLevel="1" x14ac:dyDescent="0.2">
      <c r="A47" s="172"/>
      <c r="B47" s="172"/>
      <c r="C47" s="157"/>
      <c r="D47" s="157"/>
      <c r="E47" s="173"/>
      <c r="F47" s="131"/>
      <c r="G47" s="157"/>
      <c r="H47" s="157"/>
      <c r="I47" s="157"/>
      <c r="J47" s="173"/>
      <c r="K47" s="131"/>
      <c r="L47" s="175"/>
      <c r="M47" s="12"/>
    </row>
    <row r="48" spans="1:14" ht="12" customHeight="1" x14ac:dyDescent="0.2">
      <c r="A48" s="174"/>
      <c r="B48" s="174"/>
      <c r="C48" s="157"/>
      <c r="D48" s="157"/>
      <c r="E48" s="173"/>
      <c r="F48" s="131"/>
      <c r="G48" s="157"/>
      <c r="H48" s="157"/>
      <c r="I48" s="157"/>
      <c r="J48" s="173"/>
      <c r="K48" s="131"/>
      <c r="L48" s="175"/>
      <c r="M48" s="12"/>
    </row>
    <row r="49" spans="1:13" ht="12" customHeight="1" outlineLevel="1" x14ac:dyDescent="0.2">
      <c r="A49" s="172"/>
      <c r="B49" s="172"/>
      <c r="C49" s="157"/>
      <c r="D49" s="157"/>
      <c r="E49" s="173"/>
      <c r="F49" s="131"/>
      <c r="G49" s="157"/>
      <c r="H49" s="157"/>
      <c r="I49" s="157"/>
      <c r="J49" s="173"/>
      <c r="K49" s="131"/>
      <c r="L49" s="175"/>
      <c r="M49" s="12"/>
    </row>
    <row r="50" spans="1:13" ht="12" customHeight="1" outlineLevel="1" x14ac:dyDescent="0.2">
      <c r="A50" s="172"/>
      <c r="B50" s="172"/>
      <c r="C50" s="157"/>
      <c r="D50" s="157"/>
      <c r="E50" s="173"/>
      <c r="F50" s="131"/>
      <c r="G50" s="157"/>
      <c r="H50" s="157"/>
      <c r="I50" s="157"/>
      <c r="J50" s="173"/>
      <c r="K50" s="131"/>
      <c r="L50" s="175"/>
      <c r="M50" s="12"/>
    </row>
    <row r="51" spans="1:13" ht="12" customHeight="1" outlineLevel="1" x14ac:dyDescent="0.2">
      <c r="A51" s="172"/>
      <c r="B51" s="172"/>
      <c r="C51" s="157"/>
      <c r="D51" s="157"/>
      <c r="E51" s="173"/>
      <c r="F51" s="131"/>
      <c r="G51" s="157"/>
      <c r="H51" s="157"/>
      <c r="I51" s="157"/>
      <c r="J51" s="173"/>
      <c r="K51" s="131"/>
      <c r="L51" s="175"/>
      <c r="M51" s="12"/>
    </row>
    <row r="52" spans="1:13" ht="12" customHeight="1" x14ac:dyDescent="0.2">
      <c r="A52" s="174"/>
      <c r="B52" s="174"/>
      <c r="C52" s="157"/>
      <c r="D52" s="157"/>
      <c r="E52" s="173"/>
      <c r="F52" s="131"/>
      <c r="G52" s="157"/>
      <c r="H52" s="157"/>
      <c r="I52" s="157"/>
      <c r="J52" s="173"/>
      <c r="K52" s="131"/>
      <c r="L52" s="224"/>
      <c r="M52" s="12"/>
    </row>
    <row r="53" spans="1:13" ht="6" customHeight="1" x14ac:dyDescent="0.2">
      <c r="A53" s="172"/>
      <c r="B53" s="172"/>
      <c r="C53" s="173"/>
      <c r="D53" s="173"/>
      <c r="E53" s="173"/>
      <c r="F53" s="131"/>
      <c r="G53" s="173"/>
      <c r="H53" s="173"/>
      <c r="I53" s="173"/>
      <c r="J53" s="173"/>
      <c r="K53" s="131"/>
      <c r="L53" s="175"/>
      <c r="M53" s="12"/>
    </row>
    <row r="54" spans="1:13" s="50" customFormat="1" ht="18" customHeight="1" x14ac:dyDescent="0.2">
      <c r="A54" s="15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</row>
    <row r="55" spans="1:13" ht="12" x14ac:dyDescent="0.2">
      <c r="A55" s="225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</row>
    <row r="56" spans="1:13" ht="12" x14ac:dyDescent="0.2">
      <c r="A56" s="225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</row>
    <row r="57" spans="1:13" ht="12" x14ac:dyDescent="0.2">
      <c r="A57" s="225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</row>
    <row r="58" spans="1:13" ht="12" x14ac:dyDescent="0.2">
      <c r="A58" s="225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</row>
    <row r="59" spans="1:13" ht="12" x14ac:dyDescent="0.2">
      <c r="A59" s="225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</row>
    <row r="60" spans="1:13" ht="12" x14ac:dyDescent="0.2">
      <c r="A60" s="225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</row>
    <row r="61" spans="1:13" ht="12" x14ac:dyDescent="0.2">
      <c r="A61" s="225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</row>
    <row r="62" spans="1:13" ht="12" x14ac:dyDescent="0.2">
      <c r="A62" s="225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</row>
    <row r="63" spans="1:13" ht="12" x14ac:dyDescent="0.2">
      <c r="A63" s="225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</row>
    <row r="64" spans="1:13" ht="12" x14ac:dyDescent="0.2">
      <c r="A64" s="225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</row>
    <row r="65" spans="1:12" ht="12" x14ac:dyDescent="0.2">
      <c r="A65" s="225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</row>
    <row r="66" spans="1:12" ht="12" x14ac:dyDescent="0.2">
      <c r="A66" s="225"/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</row>
    <row r="67" spans="1:12" ht="12" x14ac:dyDescent="0.2">
      <c r="A67" s="225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</row>
    <row r="68" spans="1:12" ht="12" x14ac:dyDescent="0.2">
      <c r="A68" s="225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</row>
    <row r="69" spans="1:12" ht="12" x14ac:dyDescent="0.2">
      <c r="A69" s="225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</row>
    <row r="70" spans="1:12" ht="12" x14ac:dyDescent="0.2">
      <c r="A70" s="225"/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</row>
    <row r="71" spans="1:12" ht="12" x14ac:dyDescent="0.2">
      <c r="A71" s="218"/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</row>
    <row r="72" spans="1:12" ht="6" hidden="1" customHeight="1" outlineLevel="1" thickBot="1" x14ac:dyDescent="0.2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</row>
    <row r="73" spans="1:12" ht="18" hidden="1" customHeight="1" outlineLevel="1" x14ac:dyDescent="0.2">
      <c r="A73" s="155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</row>
    <row r="74" spans="1:12" ht="12" hidden="1" customHeight="1" outlineLevel="1" x14ac:dyDescent="0.2">
      <c r="A74" s="218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</row>
    <row r="75" spans="1:12" ht="12" hidden="1" customHeight="1" outlineLevel="1" x14ac:dyDescent="0.2">
      <c r="A75" s="218"/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</row>
    <row r="76" spans="1:12" ht="12" hidden="1" customHeight="1" outlineLevel="1" x14ac:dyDescent="0.2">
      <c r="A76" s="218"/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</row>
    <row r="77" spans="1:12" ht="12" hidden="1" customHeight="1" outlineLevel="1" x14ac:dyDescent="0.2">
      <c r="A77" s="218"/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</row>
    <row r="78" spans="1:12" ht="12" hidden="1" customHeight="1" outlineLevel="1" x14ac:dyDescent="0.2">
      <c r="A78" s="218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</row>
    <row r="79" spans="1:12" ht="12" hidden="1" customHeight="1" outlineLevel="1" x14ac:dyDescent="0.2">
      <c r="A79" s="218"/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</row>
    <row r="80" spans="1:12" ht="12" hidden="1" customHeight="1" outlineLevel="1" x14ac:dyDescent="0.2">
      <c r="A80" s="218"/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</row>
    <row r="81" spans="1:12" ht="12" hidden="1" customHeight="1" outlineLevel="1" x14ac:dyDescent="0.2">
      <c r="A81" s="218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</row>
    <row r="82" spans="1:12" ht="12" hidden="1" customHeight="1" outlineLevel="1" x14ac:dyDescent="0.2">
      <c r="A82" s="218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</row>
    <row r="83" spans="1:12" ht="12" hidden="1" customHeight="1" outlineLevel="1" x14ac:dyDescent="0.2">
      <c r="A83" s="218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</row>
    <row r="84" spans="1:12" ht="12" hidden="1" customHeight="1" outlineLevel="1" x14ac:dyDescent="0.2">
      <c r="A84" s="218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</row>
    <row r="85" spans="1:12" ht="12" hidden="1" customHeight="1" outlineLevel="1" x14ac:dyDescent="0.2">
      <c r="A85" s="218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</row>
    <row r="86" spans="1:12" ht="12" hidden="1" customHeight="1" outlineLevel="1" x14ac:dyDescent="0.2">
      <c r="A86" s="218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</row>
    <row r="87" spans="1:12" ht="12" hidden="1" customHeight="1" outlineLevel="1" x14ac:dyDescent="0.2">
      <c r="A87" s="218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</row>
    <row r="88" spans="1:12" ht="12" hidden="1" customHeight="1" outlineLevel="1" x14ac:dyDescent="0.2">
      <c r="A88" s="218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</row>
    <row r="89" spans="1:12" ht="12" hidden="1" customHeight="1" outlineLevel="1" x14ac:dyDescent="0.2">
      <c r="A89" s="218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</row>
    <row r="90" spans="1:12" ht="12" hidden="1" customHeight="1" outlineLevel="1" thickBot="1" x14ac:dyDescent="0.25">
      <c r="A90" s="218"/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</row>
    <row r="91" spans="1:12" ht="11.25" hidden="1" customHeight="1" outlineLevel="1" x14ac:dyDescent="0.2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</row>
    <row r="92" spans="1:12" ht="11.25" collapsed="1" x14ac:dyDescent="0.2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</row>
    <row r="93" spans="1:12" ht="11.25" x14ac:dyDescent="0.2">
      <c r="I93" s="4"/>
    </row>
  </sheetData>
  <sheetProtection sheet="1" selectLockedCells="1"/>
  <mergeCells count="48">
    <mergeCell ref="A44:N44"/>
    <mergeCell ref="D2:G2"/>
    <mergeCell ref="N2:N8"/>
    <mergeCell ref="A3:B3"/>
    <mergeCell ref="F3:G3"/>
    <mergeCell ref="L3:M3"/>
    <mergeCell ref="A38:N38"/>
    <mergeCell ref="A39:N39"/>
    <mergeCell ref="A40:N40"/>
    <mergeCell ref="A41:N41"/>
    <mergeCell ref="A42:N42"/>
    <mergeCell ref="A43:N43"/>
    <mergeCell ref="B64:L64"/>
    <mergeCell ref="A45:N45"/>
    <mergeCell ref="A46:N46"/>
    <mergeCell ref="B55:L55"/>
    <mergeCell ref="B56:L56"/>
    <mergeCell ref="B57:L57"/>
    <mergeCell ref="B58:L58"/>
    <mergeCell ref="B59:L59"/>
    <mergeCell ref="B60:L60"/>
    <mergeCell ref="B61:L61"/>
    <mergeCell ref="B62:L62"/>
    <mergeCell ref="B63:L63"/>
    <mergeCell ref="B78:L78"/>
    <mergeCell ref="B65:L65"/>
    <mergeCell ref="B66:L66"/>
    <mergeCell ref="B67:L67"/>
    <mergeCell ref="B68:L68"/>
    <mergeCell ref="B69:L69"/>
    <mergeCell ref="B70:L70"/>
    <mergeCell ref="B71:L71"/>
    <mergeCell ref="B74:L74"/>
    <mergeCell ref="B75:L75"/>
    <mergeCell ref="B76:L76"/>
    <mergeCell ref="B77:L77"/>
    <mergeCell ref="B90:L90"/>
    <mergeCell ref="B79:L79"/>
    <mergeCell ref="B80:L80"/>
    <mergeCell ref="B81:L81"/>
    <mergeCell ref="B82:L82"/>
    <mergeCell ref="B83:L83"/>
    <mergeCell ref="B84:L84"/>
    <mergeCell ref="B85:L85"/>
    <mergeCell ref="B86:L86"/>
    <mergeCell ref="B87:L87"/>
    <mergeCell ref="B88:L88"/>
    <mergeCell ref="B89:L89"/>
  </mergeCells>
  <conditionalFormatting sqref="F37 K37 K47:K52 F47:F52">
    <cfRule type="cellIs" dxfId="14" priority="7" stopIfTrue="1" operator="equal">
      <formula>"&lt; 100"</formula>
    </cfRule>
  </conditionalFormatting>
  <conditionalFormatting sqref="C16:C21 C24:C29 C31:C35 C37 C12:C14 G37 G47 C47 G49:G51 C49:C51">
    <cfRule type="cellIs" dxfId="13" priority="8" stopIfTrue="1" operator="equal">
      <formula>0.0000000001</formula>
    </cfRule>
  </conditionalFormatting>
  <conditionalFormatting sqref="E22">
    <cfRule type="cellIs" dxfId="12" priority="5" stopIfTrue="1" operator="equal">
      <formula>0.0000000001</formula>
    </cfRule>
  </conditionalFormatting>
  <conditionalFormatting sqref="I22">
    <cfRule type="cellIs" dxfId="11" priority="4" stopIfTrue="1" operator="equal">
      <formula>0.0000000001</formula>
    </cfRule>
  </conditionalFormatting>
  <conditionalFormatting sqref="K22">
    <cfRule type="cellIs" dxfId="10" priority="3" stopIfTrue="1" operator="equal">
      <formula>0.0000000001</formula>
    </cfRule>
  </conditionalFormatting>
  <conditionalFormatting sqref="G22">
    <cfRule type="cellIs" dxfId="9" priority="2" stopIfTrue="1" operator="equal">
      <formula>"&lt; 100"</formula>
    </cfRule>
  </conditionalFormatting>
  <conditionalFormatting sqref="M22">
    <cfRule type="cellIs" dxfId="8" priority="1" stopIfTrue="1" operator="equal">
      <formula>"&lt; 100"</formula>
    </cfRule>
  </conditionalFormatting>
  <pageMargins left="0.9055118110236221" right="0.39370078740157483" top="0.59055118110236227" bottom="0.55118110236220474" header="0.15748031496062992" footer="0.31496062992125984"/>
  <pageSetup paperSize="9" scale="55" fitToHeight="0" orientation="portrait" r:id="rId1"/>
  <headerFooter alignWithMargins="0">
    <oddFooter>&amp;L&amp;F &amp;A
Ausdruckdatum &amp;D&amp;CSenator für Kultur&amp;R&amp;P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I17" sqref="I17"/>
    </sheetView>
  </sheetViews>
  <sheetFormatPr baseColWidth="10" defaultRowHeight="11.25" outlineLevelRow="1" x14ac:dyDescent="0.2"/>
  <cols>
    <col min="1" max="1" width="7.42578125" style="4" customWidth="1"/>
    <col min="2" max="2" width="50.7109375" style="4" customWidth="1"/>
    <col min="3" max="3" width="1.85546875" style="4" customWidth="1"/>
    <col min="4" max="6" width="9.7109375" style="4" customWidth="1"/>
    <col min="7" max="7" width="7.140625" style="4" bestFit="1" customWidth="1"/>
    <col min="8" max="8" width="1.85546875" style="4" customWidth="1"/>
    <col min="9" max="11" width="9.7109375" style="4" customWidth="1"/>
    <col min="12" max="12" width="6.7109375" style="4" customWidth="1"/>
    <col min="13" max="13" width="5.28515625" style="4" customWidth="1"/>
    <col min="14" max="254" width="11.42578125" style="4"/>
    <col min="255" max="255" width="7.42578125" style="4" customWidth="1"/>
    <col min="256" max="256" width="50.7109375" style="4" customWidth="1"/>
    <col min="257" max="257" width="1.85546875" style="4" customWidth="1"/>
    <col min="258" max="261" width="9.7109375" style="4" customWidth="1"/>
    <col min="262" max="262" width="7.140625" style="4" bestFit="1" customWidth="1"/>
    <col min="263" max="263" width="1.85546875" style="4" customWidth="1"/>
    <col min="264" max="267" width="9.7109375" style="4" customWidth="1"/>
    <col min="268" max="268" width="6.7109375" style="4" customWidth="1"/>
    <col min="269" max="269" width="5.28515625" style="4" customWidth="1"/>
    <col min="270" max="510" width="11.42578125" style="4"/>
    <col min="511" max="511" width="7.42578125" style="4" customWidth="1"/>
    <col min="512" max="512" width="50.7109375" style="4" customWidth="1"/>
    <col min="513" max="513" width="1.85546875" style="4" customWidth="1"/>
    <col min="514" max="517" width="9.7109375" style="4" customWidth="1"/>
    <col min="518" max="518" width="7.140625" style="4" bestFit="1" customWidth="1"/>
    <col min="519" max="519" width="1.85546875" style="4" customWidth="1"/>
    <col min="520" max="523" width="9.7109375" style="4" customWidth="1"/>
    <col min="524" max="524" width="6.7109375" style="4" customWidth="1"/>
    <col min="525" max="525" width="5.28515625" style="4" customWidth="1"/>
    <col min="526" max="766" width="11.42578125" style="4"/>
    <col min="767" max="767" width="7.42578125" style="4" customWidth="1"/>
    <col min="768" max="768" width="50.7109375" style="4" customWidth="1"/>
    <col min="769" max="769" width="1.85546875" style="4" customWidth="1"/>
    <col min="770" max="773" width="9.7109375" style="4" customWidth="1"/>
    <col min="774" max="774" width="7.140625" style="4" bestFit="1" customWidth="1"/>
    <col min="775" max="775" width="1.85546875" style="4" customWidth="1"/>
    <col min="776" max="779" width="9.7109375" style="4" customWidth="1"/>
    <col min="780" max="780" width="6.7109375" style="4" customWidth="1"/>
    <col min="781" max="781" width="5.28515625" style="4" customWidth="1"/>
    <col min="782" max="1022" width="11.42578125" style="4"/>
    <col min="1023" max="1023" width="7.42578125" style="4" customWidth="1"/>
    <col min="1024" max="1024" width="50.7109375" style="4" customWidth="1"/>
    <col min="1025" max="1025" width="1.85546875" style="4" customWidth="1"/>
    <col min="1026" max="1029" width="9.7109375" style="4" customWidth="1"/>
    <col min="1030" max="1030" width="7.140625" style="4" bestFit="1" customWidth="1"/>
    <col min="1031" max="1031" width="1.85546875" style="4" customWidth="1"/>
    <col min="1032" max="1035" width="9.7109375" style="4" customWidth="1"/>
    <col min="1036" max="1036" width="6.7109375" style="4" customWidth="1"/>
    <col min="1037" max="1037" width="5.28515625" style="4" customWidth="1"/>
    <col min="1038" max="1278" width="11.42578125" style="4"/>
    <col min="1279" max="1279" width="7.42578125" style="4" customWidth="1"/>
    <col min="1280" max="1280" width="50.7109375" style="4" customWidth="1"/>
    <col min="1281" max="1281" width="1.85546875" style="4" customWidth="1"/>
    <col min="1282" max="1285" width="9.7109375" style="4" customWidth="1"/>
    <col min="1286" max="1286" width="7.140625" style="4" bestFit="1" customWidth="1"/>
    <col min="1287" max="1287" width="1.85546875" style="4" customWidth="1"/>
    <col min="1288" max="1291" width="9.7109375" style="4" customWidth="1"/>
    <col min="1292" max="1292" width="6.7109375" style="4" customWidth="1"/>
    <col min="1293" max="1293" width="5.28515625" style="4" customWidth="1"/>
    <col min="1294" max="1534" width="11.42578125" style="4"/>
    <col min="1535" max="1535" width="7.42578125" style="4" customWidth="1"/>
    <col min="1536" max="1536" width="50.7109375" style="4" customWidth="1"/>
    <col min="1537" max="1537" width="1.85546875" style="4" customWidth="1"/>
    <col min="1538" max="1541" width="9.7109375" style="4" customWidth="1"/>
    <col min="1542" max="1542" width="7.140625" style="4" bestFit="1" customWidth="1"/>
    <col min="1543" max="1543" width="1.85546875" style="4" customWidth="1"/>
    <col min="1544" max="1547" width="9.7109375" style="4" customWidth="1"/>
    <col min="1548" max="1548" width="6.7109375" style="4" customWidth="1"/>
    <col min="1549" max="1549" width="5.28515625" style="4" customWidth="1"/>
    <col min="1550" max="1790" width="11.42578125" style="4"/>
    <col min="1791" max="1791" width="7.42578125" style="4" customWidth="1"/>
    <col min="1792" max="1792" width="50.7109375" style="4" customWidth="1"/>
    <col min="1793" max="1793" width="1.85546875" style="4" customWidth="1"/>
    <col min="1794" max="1797" width="9.7109375" style="4" customWidth="1"/>
    <col min="1798" max="1798" width="7.140625" style="4" bestFit="1" customWidth="1"/>
    <col min="1799" max="1799" width="1.85546875" style="4" customWidth="1"/>
    <col min="1800" max="1803" width="9.7109375" style="4" customWidth="1"/>
    <col min="1804" max="1804" width="6.7109375" style="4" customWidth="1"/>
    <col min="1805" max="1805" width="5.28515625" style="4" customWidth="1"/>
    <col min="1806" max="2046" width="11.42578125" style="4"/>
    <col min="2047" max="2047" width="7.42578125" style="4" customWidth="1"/>
    <col min="2048" max="2048" width="50.7109375" style="4" customWidth="1"/>
    <col min="2049" max="2049" width="1.85546875" style="4" customWidth="1"/>
    <col min="2050" max="2053" width="9.7109375" style="4" customWidth="1"/>
    <col min="2054" max="2054" width="7.140625" style="4" bestFit="1" customWidth="1"/>
    <col min="2055" max="2055" width="1.85546875" style="4" customWidth="1"/>
    <col min="2056" max="2059" width="9.7109375" style="4" customWidth="1"/>
    <col min="2060" max="2060" width="6.7109375" style="4" customWidth="1"/>
    <col min="2061" max="2061" width="5.28515625" style="4" customWidth="1"/>
    <col min="2062" max="2302" width="11.42578125" style="4"/>
    <col min="2303" max="2303" width="7.42578125" style="4" customWidth="1"/>
    <col min="2304" max="2304" width="50.7109375" style="4" customWidth="1"/>
    <col min="2305" max="2305" width="1.85546875" style="4" customWidth="1"/>
    <col min="2306" max="2309" width="9.7109375" style="4" customWidth="1"/>
    <col min="2310" max="2310" width="7.140625" style="4" bestFit="1" customWidth="1"/>
    <col min="2311" max="2311" width="1.85546875" style="4" customWidth="1"/>
    <col min="2312" max="2315" width="9.7109375" style="4" customWidth="1"/>
    <col min="2316" max="2316" width="6.7109375" style="4" customWidth="1"/>
    <col min="2317" max="2317" width="5.28515625" style="4" customWidth="1"/>
    <col min="2318" max="2558" width="11.42578125" style="4"/>
    <col min="2559" max="2559" width="7.42578125" style="4" customWidth="1"/>
    <col min="2560" max="2560" width="50.7109375" style="4" customWidth="1"/>
    <col min="2561" max="2561" width="1.85546875" style="4" customWidth="1"/>
    <col min="2562" max="2565" width="9.7109375" style="4" customWidth="1"/>
    <col min="2566" max="2566" width="7.140625" style="4" bestFit="1" customWidth="1"/>
    <col min="2567" max="2567" width="1.85546875" style="4" customWidth="1"/>
    <col min="2568" max="2571" width="9.7109375" style="4" customWidth="1"/>
    <col min="2572" max="2572" width="6.7109375" style="4" customWidth="1"/>
    <col min="2573" max="2573" width="5.28515625" style="4" customWidth="1"/>
    <col min="2574" max="2814" width="11.42578125" style="4"/>
    <col min="2815" max="2815" width="7.42578125" style="4" customWidth="1"/>
    <col min="2816" max="2816" width="50.7109375" style="4" customWidth="1"/>
    <col min="2817" max="2817" width="1.85546875" style="4" customWidth="1"/>
    <col min="2818" max="2821" width="9.7109375" style="4" customWidth="1"/>
    <col min="2822" max="2822" width="7.140625" style="4" bestFit="1" customWidth="1"/>
    <col min="2823" max="2823" width="1.85546875" style="4" customWidth="1"/>
    <col min="2824" max="2827" width="9.7109375" style="4" customWidth="1"/>
    <col min="2828" max="2828" width="6.7109375" style="4" customWidth="1"/>
    <col min="2829" max="2829" width="5.28515625" style="4" customWidth="1"/>
    <col min="2830" max="3070" width="11.42578125" style="4"/>
    <col min="3071" max="3071" width="7.42578125" style="4" customWidth="1"/>
    <col min="3072" max="3072" width="50.7109375" style="4" customWidth="1"/>
    <col min="3073" max="3073" width="1.85546875" style="4" customWidth="1"/>
    <col min="3074" max="3077" width="9.7109375" style="4" customWidth="1"/>
    <col min="3078" max="3078" width="7.140625" style="4" bestFit="1" customWidth="1"/>
    <col min="3079" max="3079" width="1.85546875" style="4" customWidth="1"/>
    <col min="3080" max="3083" width="9.7109375" style="4" customWidth="1"/>
    <col min="3084" max="3084" width="6.7109375" style="4" customWidth="1"/>
    <col min="3085" max="3085" width="5.28515625" style="4" customWidth="1"/>
    <col min="3086" max="3326" width="11.42578125" style="4"/>
    <col min="3327" max="3327" width="7.42578125" style="4" customWidth="1"/>
    <col min="3328" max="3328" width="50.7109375" style="4" customWidth="1"/>
    <col min="3329" max="3329" width="1.85546875" style="4" customWidth="1"/>
    <col min="3330" max="3333" width="9.7109375" style="4" customWidth="1"/>
    <col min="3334" max="3334" width="7.140625" style="4" bestFit="1" customWidth="1"/>
    <col min="3335" max="3335" width="1.85546875" style="4" customWidth="1"/>
    <col min="3336" max="3339" width="9.7109375" style="4" customWidth="1"/>
    <col min="3340" max="3340" width="6.7109375" style="4" customWidth="1"/>
    <col min="3341" max="3341" width="5.28515625" style="4" customWidth="1"/>
    <col min="3342" max="3582" width="11.42578125" style="4"/>
    <col min="3583" max="3583" width="7.42578125" style="4" customWidth="1"/>
    <col min="3584" max="3584" width="50.7109375" style="4" customWidth="1"/>
    <col min="3585" max="3585" width="1.85546875" style="4" customWidth="1"/>
    <col min="3586" max="3589" width="9.7109375" style="4" customWidth="1"/>
    <col min="3590" max="3590" width="7.140625" style="4" bestFit="1" customWidth="1"/>
    <col min="3591" max="3591" width="1.85546875" style="4" customWidth="1"/>
    <col min="3592" max="3595" width="9.7109375" style="4" customWidth="1"/>
    <col min="3596" max="3596" width="6.7109375" style="4" customWidth="1"/>
    <col min="3597" max="3597" width="5.28515625" style="4" customWidth="1"/>
    <col min="3598" max="3838" width="11.42578125" style="4"/>
    <col min="3839" max="3839" width="7.42578125" style="4" customWidth="1"/>
    <col min="3840" max="3840" width="50.7109375" style="4" customWidth="1"/>
    <col min="3841" max="3841" width="1.85546875" style="4" customWidth="1"/>
    <col min="3842" max="3845" width="9.7109375" style="4" customWidth="1"/>
    <col min="3846" max="3846" width="7.140625" style="4" bestFit="1" customWidth="1"/>
    <col min="3847" max="3847" width="1.85546875" style="4" customWidth="1"/>
    <col min="3848" max="3851" width="9.7109375" style="4" customWidth="1"/>
    <col min="3852" max="3852" width="6.7109375" style="4" customWidth="1"/>
    <col min="3853" max="3853" width="5.28515625" style="4" customWidth="1"/>
    <col min="3854" max="4094" width="11.42578125" style="4"/>
    <col min="4095" max="4095" width="7.42578125" style="4" customWidth="1"/>
    <col min="4096" max="4096" width="50.7109375" style="4" customWidth="1"/>
    <col min="4097" max="4097" width="1.85546875" style="4" customWidth="1"/>
    <col min="4098" max="4101" width="9.7109375" style="4" customWidth="1"/>
    <col min="4102" max="4102" width="7.140625" style="4" bestFit="1" customWidth="1"/>
    <col min="4103" max="4103" width="1.85546875" style="4" customWidth="1"/>
    <col min="4104" max="4107" width="9.7109375" style="4" customWidth="1"/>
    <col min="4108" max="4108" width="6.7109375" style="4" customWidth="1"/>
    <col min="4109" max="4109" width="5.28515625" style="4" customWidth="1"/>
    <col min="4110" max="4350" width="11.42578125" style="4"/>
    <col min="4351" max="4351" width="7.42578125" style="4" customWidth="1"/>
    <col min="4352" max="4352" width="50.7109375" style="4" customWidth="1"/>
    <col min="4353" max="4353" width="1.85546875" style="4" customWidth="1"/>
    <col min="4354" max="4357" width="9.7109375" style="4" customWidth="1"/>
    <col min="4358" max="4358" width="7.140625" style="4" bestFit="1" customWidth="1"/>
    <col min="4359" max="4359" width="1.85546875" style="4" customWidth="1"/>
    <col min="4360" max="4363" width="9.7109375" style="4" customWidth="1"/>
    <col min="4364" max="4364" width="6.7109375" style="4" customWidth="1"/>
    <col min="4365" max="4365" width="5.28515625" style="4" customWidth="1"/>
    <col min="4366" max="4606" width="11.42578125" style="4"/>
    <col min="4607" max="4607" width="7.42578125" style="4" customWidth="1"/>
    <col min="4608" max="4608" width="50.7109375" style="4" customWidth="1"/>
    <col min="4609" max="4609" width="1.85546875" style="4" customWidth="1"/>
    <col min="4610" max="4613" width="9.7109375" style="4" customWidth="1"/>
    <col min="4614" max="4614" width="7.140625" style="4" bestFit="1" customWidth="1"/>
    <col min="4615" max="4615" width="1.85546875" style="4" customWidth="1"/>
    <col min="4616" max="4619" width="9.7109375" style="4" customWidth="1"/>
    <col min="4620" max="4620" width="6.7109375" style="4" customWidth="1"/>
    <col min="4621" max="4621" width="5.28515625" style="4" customWidth="1"/>
    <col min="4622" max="4862" width="11.42578125" style="4"/>
    <col min="4863" max="4863" width="7.42578125" style="4" customWidth="1"/>
    <col min="4864" max="4864" width="50.7109375" style="4" customWidth="1"/>
    <col min="4865" max="4865" width="1.85546875" style="4" customWidth="1"/>
    <col min="4866" max="4869" width="9.7109375" style="4" customWidth="1"/>
    <col min="4870" max="4870" width="7.140625" style="4" bestFit="1" customWidth="1"/>
    <col min="4871" max="4871" width="1.85546875" style="4" customWidth="1"/>
    <col min="4872" max="4875" width="9.7109375" style="4" customWidth="1"/>
    <col min="4876" max="4876" width="6.7109375" style="4" customWidth="1"/>
    <col min="4877" max="4877" width="5.28515625" style="4" customWidth="1"/>
    <col min="4878" max="5118" width="11.42578125" style="4"/>
    <col min="5119" max="5119" width="7.42578125" style="4" customWidth="1"/>
    <col min="5120" max="5120" width="50.7109375" style="4" customWidth="1"/>
    <col min="5121" max="5121" width="1.85546875" style="4" customWidth="1"/>
    <col min="5122" max="5125" width="9.7109375" style="4" customWidth="1"/>
    <col min="5126" max="5126" width="7.140625" style="4" bestFit="1" customWidth="1"/>
    <col min="5127" max="5127" width="1.85546875" style="4" customWidth="1"/>
    <col min="5128" max="5131" width="9.7109375" style="4" customWidth="1"/>
    <col min="5132" max="5132" width="6.7109375" style="4" customWidth="1"/>
    <col min="5133" max="5133" width="5.28515625" style="4" customWidth="1"/>
    <col min="5134" max="5374" width="11.42578125" style="4"/>
    <col min="5375" max="5375" width="7.42578125" style="4" customWidth="1"/>
    <col min="5376" max="5376" width="50.7109375" style="4" customWidth="1"/>
    <col min="5377" max="5377" width="1.85546875" style="4" customWidth="1"/>
    <col min="5378" max="5381" width="9.7109375" style="4" customWidth="1"/>
    <col min="5382" max="5382" width="7.140625" style="4" bestFit="1" customWidth="1"/>
    <col min="5383" max="5383" width="1.85546875" style="4" customWidth="1"/>
    <col min="5384" max="5387" width="9.7109375" style="4" customWidth="1"/>
    <col min="5388" max="5388" width="6.7109375" style="4" customWidth="1"/>
    <col min="5389" max="5389" width="5.28515625" style="4" customWidth="1"/>
    <col min="5390" max="5630" width="11.42578125" style="4"/>
    <col min="5631" max="5631" width="7.42578125" style="4" customWidth="1"/>
    <col min="5632" max="5632" width="50.7109375" style="4" customWidth="1"/>
    <col min="5633" max="5633" width="1.85546875" style="4" customWidth="1"/>
    <col min="5634" max="5637" width="9.7109375" style="4" customWidth="1"/>
    <col min="5638" max="5638" width="7.140625" style="4" bestFit="1" customWidth="1"/>
    <col min="5639" max="5639" width="1.85546875" style="4" customWidth="1"/>
    <col min="5640" max="5643" width="9.7109375" style="4" customWidth="1"/>
    <col min="5644" max="5644" width="6.7109375" style="4" customWidth="1"/>
    <col min="5645" max="5645" width="5.28515625" style="4" customWidth="1"/>
    <col min="5646" max="5886" width="11.42578125" style="4"/>
    <col min="5887" max="5887" width="7.42578125" style="4" customWidth="1"/>
    <col min="5888" max="5888" width="50.7109375" style="4" customWidth="1"/>
    <col min="5889" max="5889" width="1.85546875" style="4" customWidth="1"/>
    <col min="5890" max="5893" width="9.7109375" style="4" customWidth="1"/>
    <col min="5894" max="5894" width="7.140625" style="4" bestFit="1" customWidth="1"/>
    <col min="5895" max="5895" width="1.85546875" style="4" customWidth="1"/>
    <col min="5896" max="5899" width="9.7109375" style="4" customWidth="1"/>
    <col min="5900" max="5900" width="6.7109375" style="4" customWidth="1"/>
    <col min="5901" max="5901" width="5.28515625" style="4" customWidth="1"/>
    <col min="5902" max="6142" width="11.42578125" style="4"/>
    <col min="6143" max="6143" width="7.42578125" style="4" customWidth="1"/>
    <col min="6144" max="6144" width="50.7109375" style="4" customWidth="1"/>
    <col min="6145" max="6145" width="1.85546875" style="4" customWidth="1"/>
    <col min="6146" max="6149" width="9.7109375" style="4" customWidth="1"/>
    <col min="6150" max="6150" width="7.140625" style="4" bestFit="1" customWidth="1"/>
    <col min="6151" max="6151" width="1.85546875" style="4" customWidth="1"/>
    <col min="6152" max="6155" width="9.7109375" style="4" customWidth="1"/>
    <col min="6156" max="6156" width="6.7109375" style="4" customWidth="1"/>
    <col min="6157" max="6157" width="5.28515625" style="4" customWidth="1"/>
    <col min="6158" max="6398" width="11.42578125" style="4"/>
    <col min="6399" max="6399" width="7.42578125" style="4" customWidth="1"/>
    <col min="6400" max="6400" width="50.7109375" style="4" customWidth="1"/>
    <col min="6401" max="6401" width="1.85546875" style="4" customWidth="1"/>
    <col min="6402" max="6405" width="9.7109375" style="4" customWidth="1"/>
    <col min="6406" max="6406" width="7.140625" style="4" bestFit="1" customWidth="1"/>
    <col min="6407" max="6407" width="1.85546875" style="4" customWidth="1"/>
    <col min="6408" max="6411" width="9.7109375" style="4" customWidth="1"/>
    <col min="6412" max="6412" width="6.7109375" style="4" customWidth="1"/>
    <col min="6413" max="6413" width="5.28515625" style="4" customWidth="1"/>
    <col min="6414" max="6654" width="11.42578125" style="4"/>
    <col min="6655" max="6655" width="7.42578125" style="4" customWidth="1"/>
    <col min="6656" max="6656" width="50.7109375" style="4" customWidth="1"/>
    <col min="6657" max="6657" width="1.85546875" style="4" customWidth="1"/>
    <col min="6658" max="6661" width="9.7109375" style="4" customWidth="1"/>
    <col min="6662" max="6662" width="7.140625" style="4" bestFit="1" customWidth="1"/>
    <col min="6663" max="6663" width="1.85546875" style="4" customWidth="1"/>
    <col min="6664" max="6667" width="9.7109375" style="4" customWidth="1"/>
    <col min="6668" max="6668" width="6.7109375" style="4" customWidth="1"/>
    <col min="6669" max="6669" width="5.28515625" style="4" customWidth="1"/>
    <col min="6670" max="6910" width="11.42578125" style="4"/>
    <col min="6911" max="6911" width="7.42578125" style="4" customWidth="1"/>
    <col min="6912" max="6912" width="50.7109375" style="4" customWidth="1"/>
    <col min="6913" max="6913" width="1.85546875" style="4" customWidth="1"/>
    <col min="6914" max="6917" width="9.7109375" style="4" customWidth="1"/>
    <col min="6918" max="6918" width="7.140625" style="4" bestFit="1" customWidth="1"/>
    <col min="6919" max="6919" width="1.85546875" style="4" customWidth="1"/>
    <col min="6920" max="6923" width="9.7109375" style="4" customWidth="1"/>
    <col min="6924" max="6924" width="6.7109375" style="4" customWidth="1"/>
    <col min="6925" max="6925" width="5.28515625" style="4" customWidth="1"/>
    <col min="6926" max="7166" width="11.42578125" style="4"/>
    <col min="7167" max="7167" width="7.42578125" style="4" customWidth="1"/>
    <col min="7168" max="7168" width="50.7109375" style="4" customWidth="1"/>
    <col min="7169" max="7169" width="1.85546875" style="4" customWidth="1"/>
    <col min="7170" max="7173" width="9.7109375" style="4" customWidth="1"/>
    <col min="7174" max="7174" width="7.140625" style="4" bestFit="1" customWidth="1"/>
    <col min="7175" max="7175" width="1.85546875" style="4" customWidth="1"/>
    <col min="7176" max="7179" width="9.7109375" style="4" customWidth="1"/>
    <col min="7180" max="7180" width="6.7109375" style="4" customWidth="1"/>
    <col min="7181" max="7181" width="5.28515625" style="4" customWidth="1"/>
    <col min="7182" max="7422" width="11.42578125" style="4"/>
    <col min="7423" max="7423" width="7.42578125" style="4" customWidth="1"/>
    <col min="7424" max="7424" width="50.7109375" style="4" customWidth="1"/>
    <col min="7425" max="7425" width="1.85546875" style="4" customWidth="1"/>
    <col min="7426" max="7429" width="9.7109375" style="4" customWidth="1"/>
    <col min="7430" max="7430" width="7.140625" style="4" bestFit="1" customWidth="1"/>
    <col min="7431" max="7431" width="1.85546875" style="4" customWidth="1"/>
    <col min="7432" max="7435" width="9.7109375" style="4" customWidth="1"/>
    <col min="7436" max="7436" width="6.7109375" style="4" customWidth="1"/>
    <col min="7437" max="7437" width="5.28515625" style="4" customWidth="1"/>
    <col min="7438" max="7678" width="11.42578125" style="4"/>
    <col min="7679" max="7679" width="7.42578125" style="4" customWidth="1"/>
    <col min="7680" max="7680" width="50.7109375" style="4" customWidth="1"/>
    <col min="7681" max="7681" width="1.85546875" style="4" customWidth="1"/>
    <col min="7682" max="7685" width="9.7109375" style="4" customWidth="1"/>
    <col min="7686" max="7686" width="7.140625" style="4" bestFit="1" customWidth="1"/>
    <col min="7687" max="7687" width="1.85546875" style="4" customWidth="1"/>
    <col min="7688" max="7691" width="9.7109375" style="4" customWidth="1"/>
    <col min="7692" max="7692" width="6.7109375" style="4" customWidth="1"/>
    <col min="7693" max="7693" width="5.28515625" style="4" customWidth="1"/>
    <col min="7694" max="7934" width="11.42578125" style="4"/>
    <col min="7935" max="7935" width="7.42578125" style="4" customWidth="1"/>
    <col min="7936" max="7936" width="50.7109375" style="4" customWidth="1"/>
    <col min="7937" max="7937" width="1.85546875" style="4" customWidth="1"/>
    <col min="7938" max="7941" width="9.7109375" style="4" customWidth="1"/>
    <col min="7942" max="7942" width="7.140625" style="4" bestFit="1" customWidth="1"/>
    <col min="7943" max="7943" width="1.85546875" style="4" customWidth="1"/>
    <col min="7944" max="7947" width="9.7109375" style="4" customWidth="1"/>
    <col min="7948" max="7948" width="6.7109375" style="4" customWidth="1"/>
    <col min="7949" max="7949" width="5.28515625" style="4" customWidth="1"/>
    <col min="7950" max="8190" width="11.42578125" style="4"/>
    <col min="8191" max="8191" width="7.42578125" style="4" customWidth="1"/>
    <col min="8192" max="8192" width="50.7109375" style="4" customWidth="1"/>
    <col min="8193" max="8193" width="1.85546875" style="4" customWidth="1"/>
    <col min="8194" max="8197" width="9.7109375" style="4" customWidth="1"/>
    <col min="8198" max="8198" width="7.140625" style="4" bestFit="1" customWidth="1"/>
    <col min="8199" max="8199" width="1.85546875" style="4" customWidth="1"/>
    <col min="8200" max="8203" width="9.7109375" style="4" customWidth="1"/>
    <col min="8204" max="8204" width="6.7109375" style="4" customWidth="1"/>
    <col min="8205" max="8205" width="5.28515625" style="4" customWidth="1"/>
    <col min="8206" max="8446" width="11.42578125" style="4"/>
    <col min="8447" max="8447" width="7.42578125" style="4" customWidth="1"/>
    <col min="8448" max="8448" width="50.7109375" style="4" customWidth="1"/>
    <col min="8449" max="8449" width="1.85546875" style="4" customWidth="1"/>
    <col min="8450" max="8453" width="9.7109375" style="4" customWidth="1"/>
    <col min="8454" max="8454" width="7.140625" style="4" bestFit="1" customWidth="1"/>
    <col min="8455" max="8455" width="1.85546875" style="4" customWidth="1"/>
    <col min="8456" max="8459" width="9.7109375" style="4" customWidth="1"/>
    <col min="8460" max="8460" width="6.7109375" style="4" customWidth="1"/>
    <col min="8461" max="8461" width="5.28515625" style="4" customWidth="1"/>
    <col min="8462" max="8702" width="11.42578125" style="4"/>
    <col min="8703" max="8703" width="7.42578125" style="4" customWidth="1"/>
    <col min="8704" max="8704" width="50.7109375" style="4" customWidth="1"/>
    <col min="8705" max="8705" width="1.85546875" style="4" customWidth="1"/>
    <col min="8706" max="8709" width="9.7109375" style="4" customWidth="1"/>
    <col min="8710" max="8710" width="7.140625" style="4" bestFit="1" customWidth="1"/>
    <col min="8711" max="8711" width="1.85546875" style="4" customWidth="1"/>
    <col min="8712" max="8715" width="9.7109375" style="4" customWidth="1"/>
    <col min="8716" max="8716" width="6.7109375" style="4" customWidth="1"/>
    <col min="8717" max="8717" width="5.28515625" style="4" customWidth="1"/>
    <col min="8718" max="8958" width="11.42578125" style="4"/>
    <col min="8959" max="8959" width="7.42578125" style="4" customWidth="1"/>
    <col min="8960" max="8960" width="50.7109375" style="4" customWidth="1"/>
    <col min="8961" max="8961" width="1.85546875" style="4" customWidth="1"/>
    <col min="8962" max="8965" width="9.7109375" style="4" customWidth="1"/>
    <col min="8966" max="8966" width="7.140625" style="4" bestFit="1" customWidth="1"/>
    <col min="8967" max="8967" width="1.85546875" style="4" customWidth="1"/>
    <col min="8968" max="8971" width="9.7109375" style="4" customWidth="1"/>
    <col min="8972" max="8972" width="6.7109375" style="4" customWidth="1"/>
    <col min="8973" max="8973" width="5.28515625" style="4" customWidth="1"/>
    <col min="8974" max="9214" width="11.42578125" style="4"/>
    <col min="9215" max="9215" width="7.42578125" style="4" customWidth="1"/>
    <col min="9216" max="9216" width="50.7109375" style="4" customWidth="1"/>
    <col min="9217" max="9217" width="1.85546875" style="4" customWidth="1"/>
    <col min="9218" max="9221" width="9.7109375" style="4" customWidth="1"/>
    <col min="9222" max="9222" width="7.140625" style="4" bestFit="1" customWidth="1"/>
    <col min="9223" max="9223" width="1.85546875" style="4" customWidth="1"/>
    <col min="9224" max="9227" width="9.7109375" style="4" customWidth="1"/>
    <col min="9228" max="9228" width="6.7109375" style="4" customWidth="1"/>
    <col min="9229" max="9229" width="5.28515625" style="4" customWidth="1"/>
    <col min="9230" max="9470" width="11.42578125" style="4"/>
    <col min="9471" max="9471" width="7.42578125" style="4" customWidth="1"/>
    <col min="9472" max="9472" width="50.7109375" style="4" customWidth="1"/>
    <col min="9473" max="9473" width="1.85546875" style="4" customWidth="1"/>
    <col min="9474" max="9477" width="9.7109375" style="4" customWidth="1"/>
    <col min="9478" max="9478" width="7.140625" style="4" bestFit="1" customWidth="1"/>
    <col min="9479" max="9479" width="1.85546875" style="4" customWidth="1"/>
    <col min="9480" max="9483" width="9.7109375" style="4" customWidth="1"/>
    <col min="9484" max="9484" width="6.7109375" style="4" customWidth="1"/>
    <col min="9485" max="9485" width="5.28515625" style="4" customWidth="1"/>
    <col min="9486" max="9726" width="11.42578125" style="4"/>
    <col min="9727" max="9727" width="7.42578125" style="4" customWidth="1"/>
    <col min="9728" max="9728" width="50.7109375" style="4" customWidth="1"/>
    <col min="9729" max="9729" width="1.85546875" style="4" customWidth="1"/>
    <col min="9730" max="9733" width="9.7109375" style="4" customWidth="1"/>
    <col min="9734" max="9734" width="7.140625" style="4" bestFit="1" customWidth="1"/>
    <col min="9735" max="9735" width="1.85546875" style="4" customWidth="1"/>
    <col min="9736" max="9739" width="9.7109375" style="4" customWidth="1"/>
    <col min="9740" max="9740" width="6.7109375" style="4" customWidth="1"/>
    <col min="9741" max="9741" width="5.28515625" style="4" customWidth="1"/>
    <col min="9742" max="9982" width="11.42578125" style="4"/>
    <col min="9983" max="9983" width="7.42578125" style="4" customWidth="1"/>
    <col min="9984" max="9984" width="50.7109375" style="4" customWidth="1"/>
    <col min="9985" max="9985" width="1.85546875" style="4" customWidth="1"/>
    <col min="9986" max="9989" width="9.7109375" style="4" customWidth="1"/>
    <col min="9990" max="9990" width="7.140625" style="4" bestFit="1" customWidth="1"/>
    <col min="9991" max="9991" width="1.85546875" style="4" customWidth="1"/>
    <col min="9992" max="9995" width="9.7109375" style="4" customWidth="1"/>
    <col min="9996" max="9996" width="6.7109375" style="4" customWidth="1"/>
    <col min="9997" max="9997" width="5.28515625" style="4" customWidth="1"/>
    <col min="9998" max="10238" width="11.42578125" style="4"/>
    <col min="10239" max="10239" width="7.42578125" style="4" customWidth="1"/>
    <col min="10240" max="10240" width="50.7109375" style="4" customWidth="1"/>
    <col min="10241" max="10241" width="1.85546875" style="4" customWidth="1"/>
    <col min="10242" max="10245" width="9.7109375" style="4" customWidth="1"/>
    <col min="10246" max="10246" width="7.140625" style="4" bestFit="1" customWidth="1"/>
    <col min="10247" max="10247" width="1.85546875" style="4" customWidth="1"/>
    <col min="10248" max="10251" width="9.7109375" style="4" customWidth="1"/>
    <col min="10252" max="10252" width="6.7109375" style="4" customWidth="1"/>
    <col min="10253" max="10253" width="5.28515625" style="4" customWidth="1"/>
    <col min="10254" max="10494" width="11.42578125" style="4"/>
    <col min="10495" max="10495" width="7.42578125" style="4" customWidth="1"/>
    <col min="10496" max="10496" width="50.7109375" style="4" customWidth="1"/>
    <col min="10497" max="10497" width="1.85546875" style="4" customWidth="1"/>
    <col min="10498" max="10501" width="9.7109375" style="4" customWidth="1"/>
    <col min="10502" max="10502" width="7.140625" style="4" bestFit="1" customWidth="1"/>
    <col min="10503" max="10503" width="1.85546875" style="4" customWidth="1"/>
    <col min="10504" max="10507" width="9.7109375" style="4" customWidth="1"/>
    <col min="10508" max="10508" width="6.7109375" style="4" customWidth="1"/>
    <col min="10509" max="10509" width="5.28515625" style="4" customWidth="1"/>
    <col min="10510" max="10750" width="11.42578125" style="4"/>
    <col min="10751" max="10751" width="7.42578125" style="4" customWidth="1"/>
    <col min="10752" max="10752" width="50.7109375" style="4" customWidth="1"/>
    <col min="10753" max="10753" width="1.85546875" style="4" customWidth="1"/>
    <col min="10754" max="10757" width="9.7109375" style="4" customWidth="1"/>
    <col min="10758" max="10758" width="7.140625" style="4" bestFit="1" customWidth="1"/>
    <col min="10759" max="10759" width="1.85546875" style="4" customWidth="1"/>
    <col min="10760" max="10763" width="9.7109375" style="4" customWidth="1"/>
    <col min="10764" max="10764" width="6.7109375" style="4" customWidth="1"/>
    <col min="10765" max="10765" width="5.28515625" style="4" customWidth="1"/>
    <col min="10766" max="11006" width="11.42578125" style="4"/>
    <col min="11007" max="11007" width="7.42578125" style="4" customWidth="1"/>
    <col min="11008" max="11008" width="50.7109375" style="4" customWidth="1"/>
    <col min="11009" max="11009" width="1.85546875" style="4" customWidth="1"/>
    <col min="11010" max="11013" width="9.7109375" style="4" customWidth="1"/>
    <col min="11014" max="11014" width="7.140625" style="4" bestFit="1" customWidth="1"/>
    <col min="11015" max="11015" width="1.85546875" style="4" customWidth="1"/>
    <col min="11016" max="11019" width="9.7109375" style="4" customWidth="1"/>
    <col min="11020" max="11020" width="6.7109375" style="4" customWidth="1"/>
    <col min="11021" max="11021" width="5.28515625" style="4" customWidth="1"/>
    <col min="11022" max="11262" width="11.42578125" style="4"/>
    <col min="11263" max="11263" width="7.42578125" style="4" customWidth="1"/>
    <col min="11264" max="11264" width="50.7109375" style="4" customWidth="1"/>
    <col min="11265" max="11265" width="1.85546875" style="4" customWidth="1"/>
    <col min="11266" max="11269" width="9.7109375" style="4" customWidth="1"/>
    <col min="11270" max="11270" width="7.140625" style="4" bestFit="1" customWidth="1"/>
    <col min="11271" max="11271" width="1.85546875" style="4" customWidth="1"/>
    <col min="11272" max="11275" width="9.7109375" style="4" customWidth="1"/>
    <col min="11276" max="11276" width="6.7109375" style="4" customWidth="1"/>
    <col min="11277" max="11277" width="5.28515625" style="4" customWidth="1"/>
    <col min="11278" max="11518" width="11.42578125" style="4"/>
    <col min="11519" max="11519" width="7.42578125" style="4" customWidth="1"/>
    <col min="11520" max="11520" width="50.7109375" style="4" customWidth="1"/>
    <col min="11521" max="11521" width="1.85546875" style="4" customWidth="1"/>
    <col min="11522" max="11525" width="9.7109375" style="4" customWidth="1"/>
    <col min="11526" max="11526" width="7.140625" style="4" bestFit="1" customWidth="1"/>
    <col min="11527" max="11527" width="1.85546875" style="4" customWidth="1"/>
    <col min="11528" max="11531" width="9.7109375" style="4" customWidth="1"/>
    <col min="11532" max="11532" width="6.7109375" style="4" customWidth="1"/>
    <col min="11533" max="11533" width="5.28515625" style="4" customWidth="1"/>
    <col min="11534" max="11774" width="11.42578125" style="4"/>
    <col min="11775" max="11775" width="7.42578125" style="4" customWidth="1"/>
    <col min="11776" max="11776" width="50.7109375" style="4" customWidth="1"/>
    <col min="11777" max="11777" width="1.85546875" style="4" customWidth="1"/>
    <col min="11778" max="11781" width="9.7109375" style="4" customWidth="1"/>
    <col min="11782" max="11782" width="7.140625" style="4" bestFit="1" customWidth="1"/>
    <col min="11783" max="11783" width="1.85546875" style="4" customWidth="1"/>
    <col min="11784" max="11787" width="9.7109375" style="4" customWidth="1"/>
    <col min="11788" max="11788" width="6.7109375" style="4" customWidth="1"/>
    <col min="11789" max="11789" width="5.28515625" style="4" customWidth="1"/>
    <col min="11790" max="12030" width="11.42578125" style="4"/>
    <col min="12031" max="12031" width="7.42578125" style="4" customWidth="1"/>
    <col min="12032" max="12032" width="50.7109375" style="4" customWidth="1"/>
    <col min="12033" max="12033" width="1.85546875" style="4" customWidth="1"/>
    <col min="12034" max="12037" width="9.7109375" style="4" customWidth="1"/>
    <col min="12038" max="12038" width="7.140625" style="4" bestFit="1" customWidth="1"/>
    <col min="12039" max="12039" width="1.85546875" style="4" customWidth="1"/>
    <col min="12040" max="12043" width="9.7109375" style="4" customWidth="1"/>
    <col min="12044" max="12044" width="6.7109375" style="4" customWidth="1"/>
    <col min="12045" max="12045" width="5.28515625" style="4" customWidth="1"/>
    <col min="12046" max="12286" width="11.42578125" style="4"/>
    <col min="12287" max="12287" width="7.42578125" style="4" customWidth="1"/>
    <col min="12288" max="12288" width="50.7109375" style="4" customWidth="1"/>
    <col min="12289" max="12289" width="1.85546875" style="4" customWidth="1"/>
    <col min="12290" max="12293" width="9.7109375" style="4" customWidth="1"/>
    <col min="12294" max="12294" width="7.140625" style="4" bestFit="1" customWidth="1"/>
    <col min="12295" max="12295" width="1.85546875" style="4" customWidth="1"/>
    <col min="12296" max="12299" width="9.7109375" style="4" customWidth="1"/>
    <col min="12300" max="12300" width="6.7109375" style="4" customWidth="1"/>
    <col min="12301" max="12301" width="5.28515625" style="4" customWidth="1"/>
    <col min="12302" max="12542" width="11.42578125" style="4"/>
    <col min="12543" max="12543" width="7.42578125" style="4" customWidth="1"/>
    <col min="12544" max="12544" width="50.7109375" style="4" customWidth="1"/>
    <col min="12545" max="12545" width="1.85546875" style="4" customWidth="1"/>
    <col min="12546" max="12549" width="9.7109375" style="4" customWidth="1"/>
    <col min="12550" max="12550" width="7.140625" style="4" bestFit="1" customWidth="1"/>
    <col min="12551" max="12551" width="1.85546875" style="4" customWidth="1"/>
    <col min="12552" max="12555" width="9.7109375" style="4" customWidth="1"/>
    <col min="12556" max="12556" width="6.7109375" style="4" customWidth="1"/>
    <col min="12557" max="12557" width="5.28515625" style="4" customWidth="1"/>
    <col min="12558" max="12798" width="11.42578125" style="4"/>
    <col min="12799" max="12799" width="7.42578125" style="4" customWidth="1"/>
    <col min="12800" max="12800" width="50.7109375" style="4" customWidth="1"/>
    <col min="12801" max="12801" width="1.85546875" style="4" customWidth="1"/>
    <col min="12802" max="12805" width="9.7109375" style="4" customWidth="1"/>
    <col min="12806" max="12806" width="7.140625" style="4" bestFit="1" customWidth="1"/>
    <col min="12807" max="12807" width="1.85546875" style="4" customWidth="1"/>
    <col min="12808" max="12811" width="9.7109375" style="4" customWidth="1"/>
    <col min="12812" max="12812" width="6.7109375" style="4" customWidth="1"/>
    <col min="12813" max="12813" width="5.28515625" style="4" customWidth="1"/>
    <col min="12814" max="13054" width="11.42578125" style="4"/>
    <col min="13055" max="13055" width="7.42578125" style="4" customWidth="1"/>
    <col min="13056" max="13056" width="50.7109375" style="4" customWidth="1"/>
    <col min="13057" max="13057" width="1.85546875" style="4" customWidth="1"/>
    <col min="13058" max="13061" width="9.7109375" style="4" customWidth="1"/>
    <col min="13062" max="13062" width="7.140625" style="4" bestFit="1" customWidth="1"/>
    <col min="13063" max="13063" width="1.85546875" style="4" customWidth="1"/>
    <col min="13064" max="13067" width="9.7109375" style="4" customWidth="1"/>
    <col min="13068" max="13068" width="6.7109375" style="4" customWidth="1"/>
    <col min="13069" max="13069" width="5.28515625" style="4" customWidth="1"/>
    <col min="13070" max="13310" width="11.42578125" style="4"/>
    <col min="13311" max="13311" width="7.42578125" style="4" customWidth="1"/>
    <col min="13312" max="13312" width="50.7109375" style="4" customWidth="1"/>
    <col min="13313" max="13313" width="1.85546875" style="4" customWidth="1"/>
    <col min="13314" max="13317" width="9.7109375" style="4" customWidth="1"/>
    <col min="13318" max="13318" width="7.140625" style="4" bestFit="1" customWidth="1"/>
    <col min="13319" max="13319" width="1.85546875" style="4" customWidth="1"/>
    <col min="13320" max="13323" width="9.7109375" style="4" customWidth="1"/>
    <col min="13324" max="13324" width="6.7109375" style="4" customWidth="1"/>
    <col min="13325" max="13325" width="5.28515625" style="4" customWidth="1"/>
    <col min="13326" max="13566" width="11.42578125" style="4"/>
    <col min="13567" max="13567" width="7.42578125" style="4" customWidth="1"/>
    <col min="13568" max="13568" width="50.7109375" style="4" customWidth="1"/>
    <col min="13569" max="13569" width="1.85546875" style="4" customWidth="1"/>
    <col min="13570" max="13573" width="9.7109375" style="4" customWidth="1"/>
    <col min="13574" max="13574" width="7.140625" style="4" bestFit="1" customWidth="1"/>
    <col min="13575" max="13575" width="1.85546875" style="4" customWidth="1"/>
    <col min="13576" max="13579" width="9.7109375" style="4" customWidth="1"/>
    <col min="13580" max="13580" width="6.7109375" style="4" customWidth="1"/>
    <col min="13581" max="13581" width="5.28515625" style="4" customWidth="1"/>
    <col min="13582" max="13822" width="11.42578125" style="4"/>
    <col min="13823" max="13823" width="7.42578125" style="4" customWidth="1"/>
    <col min="13824" max="13824" width="50.7109375" style="4" customWidth="1"/>
    <col min="13825" max="13825" width="1.85546875" style="4" customWidth="1"/>
    <col min="13826" max="13829" width="9.7109375" style="4" customWidth="1"/>
    <col min="13830" max="13830" width="7.140625" style="4" bestFit="1" customWidth="1"/>
    <col min="13831" max="13831" width="1.85546875" style="4" customWidth="1"/>
    <col min="13832" max="13835" width="9.7109375" style="4" customWidth="1"/>
    <col min="13836" max="13836" width="6.7109375" style="4" customWidth="1"/>
    <col min="13837" max="13837" width="5.28515625" style="4" customWidth="1"/>
    <col min="13838" max="14078" width="11.42578125" style="4"/>
    <col min="14079" max="14079" width="7.42578125" style="4" customWidth="1"/>
    <col min="14080" max="14080" width="50.7109375" style="4" customWidth="1"/>
    <col min="14081" max="14081" width="1.85546875" style="4" customWidth="1"/>
    <col min="14082" max="14085" width="9.7109375" style="4" customWidth="1"/>
    <col min="14086" max="14086" width="7.140625" style="4" bestFit="1" customWidth="1"/>
    <col min="14087" max="14087" width="1.85546875" style="4" customWidth="1"/>
    <col min="14088" max="14091" width="9.7109375" style="4" customWidth="1"/>
    <col min="14092" max="14092" width="6.7109375" style="4" customWidth="1"/>
    <col min="14093" max="14093" width="5.28515625" style="4" customWidth="1"/>
    <col min="14094" max="14334" width="11.42578125" style="4"/>
    <col min="14335" max="14335" width="7.42578125" style="4" customWidth="1"/>
    <col min="14336" max="14336" width="50.7109375" style="4" customWidth="1"/>
    <col min="14337" max="14337" width="1.85546875" style="4" customWidth="1"/>
    <col min="14338" max="14341" width="9.7109375" style="4" customWidth="1"/>
    <col min="14342" max="14342" width="7.140625" style="4" bestFit="1" customWidth="1"/>
    <col min="14343" max="14343" width="1.85546875" style="4" customWidth="1"/>
    <col min="14344" max="14347" width="9.7109375" style="4" customWidth="1"/>
    <col min="14348" max="14348" width="6.7109375" style="4" customWidth="1"/>
    <col min="14349" max="14349" width="5.28515625" style="4" customWidth="1"/>
    <col min="14350" max="14590" width="11.42578125" style="4"/>
    <col min="14591" max="14591" width="7.42578125" style="4" customWidth="1"/>
    <col min="14592" max="14592" width="50.7109375" style="4" customWidth="1"/>
    <col min="14593" max="14593" width="1.85546875" style="4" customWidth="1"/>
    <col min="14594" max="14597" width="9.7109375" style="4" customWidth="1"/>
    <col min="14598" max="14598" width="7.140625" style="4" bestFit="1" customWidth="1"/>
    <col min="14599" max="14599" width="1.85546875" style="4" customWidth="1"/>
    <col min="14600" max="14603" width="9.7109375" style="4" customWidth="1"/>
    <col min="14604" max="14604" width="6.7109375" style="4" customWidth="1"/>
    <col min="14605" max="14605" width="5.28515625" style="4" customWidth="1"/>
    <col min="14606" max="14846" width="11.42578125" style="4"/>
    <col min="14847" max="14847" width="7.42578125" style="4" customWidth="1"/>
    <col min="14848" max="14848" width="50.7109375" style="4" customWidth="1"/>
    <col min="14849" max="14849" width="1.85546875" style="4" customWidth="1"/>
    <col min="14850" max="14853" width="9.7109375" style="4" customWidth="1"/>
    <col min="14854" max="14854" width="7.140625" style="4" bestFit="1" customWidth="1"/>
    <col min="14855" max="14855" width="1.85546875" style="4" customWidth="1"/>
    <col min="14856" max="14859" width="9.7109375" style="4" customWidth="1"/>
    <col min="14860" max="14860" width="6.7109375" style="4" customWidth="1"/>
    <col min="14861" max="14861" width="5.28515625" style="4" customWidth="1"/>
    <col min="14862" max="15102" width="11.42578125" style="4"/>
    <col min="15103" max="15103" width="7.42578125" style="4" customWidth="1"/>
    <col min="15104" max="15104" width="50.7109375" style="4" customWidth="1"/>
    <col min="15105" max="15105" width="1.85546875" style="4" customWidth="1"/>
    <col min="15106" max="15109" width="9.7109375" style="4" customWidth="1"/>
    <col min="15110" max="15110" width="7.140625" style="4" bestFit="1" customWidth="1"/>
    <col min="15111" max="15111" width="1.85546875" style="4" customWidth="1"/>
    <col min="15112" max="15115" width="9.7109375" style="4" customWidth="1"/>
    <col min="15116" max="15116" width="6.7109375" style="4" customWidth="1"/>
    <col min="15117" max="15117" width="5.28515625" style="4" customWidth="1"/>
    <col min="15118" max="15358" width="11.42578125" style="4"/>
    <col min="15359" max="15359" width="7.42578125" style="4" customWidth="1"/>
    <col min="15360" max="15360" width="50.7109375" style="4" customWidth="1"/>
    <col min="15361" max="15361" width="1.85546875" style="4" customWidth="1"/>
    <col min="15362" max="15365" width="9.7109375" style="4" customWidth="1"/>
    <col min="15366" max="15366" width="7.140625" style="4" bestFit="1" customWidth="1"/>
    <col min="15367" max="15367" width="1.85546875" style="4" customWidth="1"/>
    <col min="15368" max="15371" width="9.7109375" style="4" customWidth="1"/>
    <col min="15372" max="15372" width="6.7109375" style="4" customWidth="1"/>
    <col min="15373" max="15373" width="5.28515625" style="4" customWidth="1"/>
    <col min="15374" max="15614" width="11.42578125" style="4"/>
    <col min="15615" max="15615" width="7.42578125" style="4" customWidth="1"/>
    <col min="15616" max="15616" width="50.7109375" style="4" customWidth="1"/>
    <col min="15617" max="15617" width="1.85546875" style="4" customWidth="1"/>
    <col min="15618" max="15621" width="9.7109375" style="4" customWidth="1"/>
    <col min="15622" max="15622" width="7.140625" style="4" bestFit="1" customWidth="1"/>
    <col min="15623" max="15623" width="1.85546875" style="4" customWidth="1"/>
    <col min="15624" max="15627" width="9.7109375" style="4" customWidth="1"/>
    <col min="15628" max="15628" width="6.7109375" style="4" customWidth="1"/>
    <col min="15629" max="15629" width="5.28515625" style="4" customWidth="1"/>
    <col min="15630" max="15870" width="11.42578125" style="4"/>
    <col min="15871" max="15871" width="7.42578125" style="4" customWidth="1"/>
    <col min="15872" max="15872" width="50.7109375" style="4" customWidth="1"/>
    <col min="15873" max="15873" width="1.85546875" style="4" customWidth="1"/>
    <col min="15874" max="15877" width="9.7109375" style="4" customWidth="1"/>
    <col min="15878" max="15878" width="7.140625" style="4" bestFit="1" customWidth="1"/>
    <col min="15879" max="15879" width="1.85546875" style="4" customWidth="1"/>
    <col min="15880" max="15883" width="9.7109375" style="4" customWidth="1"/>
    <col min="15884" max="15884" width="6.7109375" style="4" customWidth="1"/>
    <col min="15885" max="15885" width="5.28515625" style="4" customWidth="1"/>
    <col min="15886" max="16126" width="11.42578125" style="4"/>
    <col min="16127" max="16127" width="7.42578125" style="4" customWidth="1"/>
    <col min="16128" max="16128" width="50.7109375" style="4" customWidth="1"/>
    <col min="16129" max="16129" width="1.85546875" style="4" customWidth="1"/>
    <col min="16130" max="16133" width="9.7109375" style="4" customWidth="1"/>
    <col min="16134" max="16134" width="7.140625" style="4" bestFit="1" customWidth="1"/>
    <col min="16135" max="16135" width="1.85546875" style="4" customWidth="1"/>
    <col min="16136" max="16139" width="9.7109375" style="4" customWidth="1"/>
    <col min="16140" max="16140" width="6.7109375" style="4" customWidth="1"/>
    <col min="16141" max="16141" width="5.28515625" style="4" customWidth="1"/>
    <col min="16142" max="16384" width="11.42578125" style="4"/>
  </cols>
  <sheetData>
    <row r="1" spans="1:15" ht="30" customHeight="1" thickBot="1" x14ac:dyDescent="0.3">
      <c r="A1" s="1" t="str">
        <f>Bilanzdaten!A1</f>
        <v>Controlling-Bericht 2020 1. Per. GJ</v>
      </c>
      <c r="B1" s="2"/>
      <c r="C1" s="2"/>
      <c r="E1" s="5"/>
      <c r="F1" s="6"/>
      <c r="G1" s="6"/>
      <c r="H1" s="6"/>
      <c r="J1" s="7"/>
      <c r="K1" s="6"/>
      <c r="L1" s="6"/>
      <c r="M1" s="7"/>
    </row>
    <row r="2" spans="1:15" ht="13.5" customHeight="1" thickBot="1" x14ac:dyDescent="0.25">
      <c r="A2" s="8"/>
      <c r="B2" s="9"/>
      <c r="C2" s="10"/>
      <c r="D2" s="237" t="s">
        <v>250</v>
      </c>
      <c r="E2" s="237"/>
      <c r="F2" s="237"/>
      <c r="G2" s="238"/>
      <c r="H2" s="11"/>
      <c r="I2" s="215"/>
      <c r="J2" s="215" t="s">
        <v>6</v>
      </c>
      <c r="K2" s="215"/>
      <c r="L2" s="219"/>
      <c r="M2" s="257" t="s">
        <v>7</v>
      </c>
    </row>
    <row r="3" spans="1:15" ht="34.5" customHeight="1" x14ac:dyDescent="0.2">
      <c r="A3" s="247" t="str">
        <f>Erfolgsdaten!A3</f>
        <v>Einrichtung</v>
      </c>
      <c r="B3" s="248"/>
      <c r="C3" s="220"/>
      <c r="D3" s="13" t="s">
        <v>0</v>
      </c>
      <c r="E3" s="14" t="s">
        <v>1</v>
      </c>
      <c r="F3" s="260" t="s">
        <v>8</v>
      </c>
      <c r="G3" s="261"/>
      <c r="H3" s="221"/>
      <c r="I3" s="13" t="s">
        <v>242</v>
      </c>
      <c r="J3" s="14" t="s">
        <v>1</v>
      </c>
      <c r="K3" s="260" t="s">
        <v>8</v>
      </c>
      <c r="L3" s="261"/>
      <c r="M3" s="258"/>
    </row>
    <row r="4" spans="1:15" ht="12" customHeight="1" x14ac:dyDescent="0.2">
      <c r="A4" s="216"/>
      <c r="B4" s="16" t="s">
        <v>9</v>
      </c>
      <c r="C4" s="17"/>
      <c r="D4" s="18">
        <v>2020</v>
      </c>
      <c r="E4" s="19">
        <f>D4</f>
        <v>2020</v>
      </c>
      <c r="F4" s="217"/>
      <c r="G4" s="20"/>
      <c r="H4" s="21"/>
      <c r="I4" s="18">
        <v>2020</v>
      </c>
      <c r="J4" s="19">
        <f>I4</f>
        <v>2020</v>
      </c>
      <c r="K4" s="217"/>
      <c r="L4" s="23"/>
      <c r="M4" s="258"/>
    </row>
    <row r="5" spans="1:15" ht="12" customHeight="1" x14ac:dyDescent="0.2">
      <c r="A5" s="216"/>
      <c r="B5" s="16" t="s">
        <v>10</v>
      </c>
      <c r="C5" s="17"/>
      <c r="D5" s="13" t="s">
        <v>240</v>
      </c>
      <c r="E5" s="14" t="str">
        <f>D5</f>
        <v>1. Per. GJ</v>
      </c>
      <c r="F5" s="217"/>
      <c r="G5" s="20"/>
      <c r="H5" s="21"/>
      <c r="I5" s="13" t="s">
        <v>11</v>
      </c>
      <c r="J5" s="14" t="str">
        <f>I5</f>
        <v>GJ</v>
      </c>
      <c r="K5" s="217"/>
      <c r="L5" s="23"/>
      <c r="M5" s="258"/>
    </row>
    <row r="6" spans="1:15" ht="12" customHeight="1" x14ac:dyDescent="0.2">
      <c r="A6" s="216"/>
      <c r="B6" s="16" t="s">
        <v>12</v>
      </c>
      <c r="C6" s="17"/>
      <c r="D6" s="25" t="s">
        <v>243</v>
      </c>
      <c r="E6" s="26" t="str">
        <f>D6</f>
        <v xml:space="preserve">Jan 2020 - </v>
      </c>
      <c r="F6" s="217"/>
      <c r="G6" s="20"/>
      <c r="H6" s="21"/>
      <c r="I6" s="25" t="s">
        <v>243</v>
      </c>
      <c r="J6" s="26" t="str">
        <f>I6</f>
        <v xml:space="preserve">Jan 2020 - </v>
      </c>
      <c r="K6" s="217"/>
      <c r="L6" s="23"/>
      <c r="M6" s="258"/>
    </row>
    <row r="7" spans="1:15" ht="12" customHeight="1" x14ac:dyDescent="0.2">
      <c r="A7" s="216"/>
      <c r="B7" s="16"/>
      <c r="C7" s="17"/>
      <c r="D7" s="28">
        <v>43891</v>
      </c>
      <c r="E7" s="29">
        <f>D7</f>
        <v>43891</v>
      </c>
      <c r="F7" s="30"/>
      <c r="G7" s="31"/>
      <c r="H7" s="21"/>
      <c r="I7" s="28">
        <v>44166</v>
      </c>
      <c r="J7" s="29">
        <f>I7</f>
        <v>44166</v>
      </c>
      <c r="K7" s="30"/>
      <c r="L7" s="33"/>
      <c r="M7" s="258"/>
    </row>
    <row r="8" spans="1:15" ht="12" customHeight="1" thickBot="1" x14ac:dyDescent="0.25">
      <c r="A8" s="34"/>
      <c r="B8" s="35"/>
      <c r="C8" s="36"/>
      <c r="D8" s="37"/>
      <c r="E8" s="38"/>
      <c r="F8" s="39" t="s">
        <v>13</v>
      </c>
      <c r="G8" s="40" t="s">
        <v>14</v>
      </c>
      <c r="H8" s="41"/>
      <c r="I8" s="37"/>
      <c r="J8" s="38"/>
      <c r="K8" s="39" t="s">
        <v>13</v>
      </c>
      <c r="L8" s="43" t="s">
        <v>14</v>
      </c>
      <c r="M8" s="259"/>
    </row>
    <row r="9" spans="1:15" s="50" customFormat="1" ht="18" customHeight="1" thickTop="1" x14ac:dyDescent="0.2">
      <c r="A9" s="178"/>
      <c r="B9" s="179"/>
      <c r="C9" s="180"/>
      <c r="D9" s="47"/>
      <c r="E9" s="47"/>
      <c r="F9" s="47"/>
      <c r="G9" s="180"/>
      <c r="H9" s="180"/>
      <c r="I9" s="47"/>
      <c r="J9" s="47"/>
      <c r="K9" s="47"/>
      <c r="L9" s="49"/>
      <c r="M9" s="181"/>
    </row>
    <row r="10" spans="1:15" ht="12" customHeight="1" outlineLevel="1" thickBot="1" x14ac:dyDescent="0.25">
      <c r="A10" s="182" t="s">
        <v>195</v>
      </c>
      <c r="B10" s="183"/>
      <c r="C10" s="184"/>
      <c r="D10" s="107"/>
      <c r="E10" s="107"/>
      <c r="F10" s="107"/>
      <c r="G10" s="107"/>
      <c r="H10" s="184"/>
      <c r="I10" s="107"/>
      <c r="J10" s="107"/>
      <c r="K10" s="107"/>
      <c r="L10" s="107"/>
      <c r="M10" s="59"/>
    </row>
    <row r="11" spans="1:15" ht="12" customHeight="1" outlineLevel="1" thickBot="1" x14ac:dyDescent="0.25">
      <c r="A11" s="185" t="s">
        <v>196</v>
      </c>
      <c r="B11" s="186" t="s">
        <v>197</v>
      </c>
      <c r="C11" s="184"/>
      <c r="D11" s="239">
        <f>D12+D13</f>
        <v>0</v>
      </c>
      <c r="E11" s="187">
        <f>SUM(E12:E13)</f>
        <v>0</v>
      </c>
      <c r="F11" s="124">
        <f>D11-E11</f>
        <v>0</v>
      </c>
      <c r="G11" s="188" t="str">
        <f>IF(AND(D11&lt;&gt;0,E11&lt;&gt;0,F11&lt;&gt;0),(IF(F11/ABS(E11)&gt;1,"&gt; 100",(IF(F11/ABS(E11) &lt; -1,"&lt; 100",F11/ABS(E11)%)))),"")</f>
        <v/>
      </c>
      <c r="H11" s="184"/>
      <c r="I11" s="239">
        <f>I12+I13</f>
        <v>0</v>
      </c>
      <c r="J11" s="187">
        <f>SUM(J12:J13)</f>
        <v>0</v>
      </c>
      <c r="K11" s="124">
        <f>I11-J11</f>
        <v>0</v>
      </c>
      <c r="L11" s="188" t="str">
        <f>IF(AND(I11&lt;&gt;0,J11&lt;&gt;0,K11&lt;&gt;0),(IF(K11/ABS(J11)&gt;1,"&gt; 100",(IF(K11/ABS(J11) &lt; -1,"&lt; 100",K11/ABS(J11)%)))),"")</f>
        <v/>
      </c>
      <c r="M11" s="222"/>
      <c r="O11" s="227"/>
    </row>
    <row r="12" spans="1:15" ht="12" customHeight="1" outlineLevel="1" thickBot="1" x14ac:dyDescent="0.25">
      <c r="A12" s="185" t="s">
        <v>198</v>
      </c>
      <c r="B12" s="186" t="s">
        <v>199</v>
      </c>
      <c r="C12" s="184"/>
      <c r="D12" s="189"/>
      <c r="E12" s="187">
        <v>0</v>
      </c>
      <c r="F12" s="124">
        <f>D12-E12</f>
        <v>0</v>
      </c>
      <c r="G12" s="188" t="str">
        <f t="shared" ref="G12:G19" si="0">IF(AND(D12&lt;&gt;0,E12&lt;&gt;0,F12&lt;&gt;0),(IF(F12/ABS(E12)&gt;1,"&gt; 100",(IF(F12/ABS(E12) &lt; -1,"&lt; 100",F12/ABS(E12)%)))),"")</f>
        <v/>
      </c>
      <c r="H12" s="184"/>
      <c r="I12" s="189"/>
      <c r="J12" s="187">
        <v>0</v>
      </c>
      <c r="K12" s="124">
        <f>I12-J12</f>
        <v>0</v>
      </c>
      <c r="L12" s="188" t="str">
        <f t="shared" ref="L12:L19" si="1">IF(AND(I12&lt;&gt;0,J12&lt;&gt;0,K12&lt;&gt;0),(IF(K12/ABS(J12)&gt;1,"&gt; 100",(IF(K12/ABS(J12) &lt; -1,"&lt; 100",K12/ABS(J12)%)))),"")</f>
        <v/>
      </c>
      <c r="M12" s="222"/>
    </row>
    <row r="13" spans="1:15" ht="12" customHeight="1" thickBot="1" x14ac:dyDescent="0.25">
      <c r="A13" s="190" t="s">
        <v>200</v>
      </c>
      <c r="B13" s="191" t="s">
        <v>201</v>
      </c>
      <c r="C13" s="184"/>
      <c r="D13" s="189"/>
      <c r="E13" s="192"/>
      <c r="F13" s="128">
        <f>D13-E13</f>
        <v>0</v>
      </c>
      <c r="G13" s="193" t="str">
        <f t="shared" si="0"/>
        <v/>
      </c>
      <c r="H13" s="184"/>
      <c r="I13" s="189"/>
      <c r="J13" s="192"/>
      <c r="K13" s="128">
        <f>I13-J13</f>
        <v>0</v>
      </c>
      <c r="L13" s="193" t="str">
        <f t="shared" si="1"/>
        <v/>
      </c>
      <c r="M13" s="222"/>
    </row>
    <row r="14" spans="1:15" ht="12" customHeight="1" outlineLevel="1" x14ac:dyDescent="0.2">
      <c r="B14" s="183"/>
      <c r="C14" s="184"/>
      <c r="D14" s="107"/>
      <c r="E14" s="107"/>
      <c r="F14" s="107"/>
      <c r="G14" s="107"/>
      <c r="H14" s="184"/>
      <c r="I14" s="107"/>
      <c r="J14" s="107"/>
      <c r="K14" s="107"/>
      <c r="L14" s="107"/>
      <c r="M14" s="59"/>
    </row>
    <row r="15" spans="1:15" ht="12" customHeight="1" outlineLevel="1" thickBot="1" x14ac:dyDescent="0.25">
      <c r="A15" s="182" t="s">
        <v>202</v>
      </c>
      <c r="B15" s="183"/>
      <c r="C15" s="184"/>
      <c r="D15" s="107"/>
      <c r="E15" s="107"/>
      <c r="F15" s="107"/>
      <c r="G15" s="107"/>
      <c r="H15" s="184"/>
      <c r="I15" s="107"/>
      <c r="J15" s="107"/>
      <c r="K15" s="107"/>
      <c r="L15" s="107"/>
      <c r="M15" s="59"/>
    </row>
    <row r="16" spans="1:15" ht="12" customHeight="1" outlineLevel="1" thickBot="1" x14ac:dyDescent="0.25">
      <c r="A16" s="185" t="s">
        <v>203</v>
      </c>
      <c r="B16" s="186" t="s">
        <v>204</v>
      </c>
      <c r="C16" s="184"/>
      <c r="D16" s="239">
        <f>SUM(D17:D19)</f>
        <v>0</v>
      </c>
      <c r="E16" s="187">
        <f>SUM(E17:E19)</f>
        <v>0</v>
      </c>
      <c r="F16" s="124">
        <f>D16-E16</f>
        <v>0</v>
      </c>
      <c r="G16" s="188" t="str">
        <f t="shared" si="0"/>
        <v/>
      </c>
      <c r="H16" s="184"/>
      <c r="I16" s="239">
        <f>SUM(I17:I19)</f>
        <v>0</v>
      </c>
      <c r="J16" s="187">
        <f>SUM(J17:J19)</f>
        <v>0</v>
      </c>
      <c r="K16" s="124">
        <f>I16-J16</f>
        <v>0</v>
      </c>
      <c r="L16" s="188" t="str">
        <f t="shared" si="1"/>
        <v/>
      </c>
      <c r="M16" s="222"/>
    </row>
    <row r="17" spans="1:13" ht="12" customHeight="1" outlineLevel="1" thickBot="1" x14ac:dyDescent="0.25">
      <c r="A17" s="185" t="s">
        <v>205</v>
      </c>
      <c r="B17" s="186" t="s">
        <v>206</v>
      </c>
      <c r="C17" s="184"/>
      <c r="D17" s="189"/>
      <c r="E17" s="187"/>
      <c r="F17" s="124">
        <f>D17-E17</f>
        <v>0</v>
      </c>
      <c r="G17" s="188" t="str">
        <f t="shared" si="0"/>
        <v/>
      </c>
      <c r="H17" s="184"/>
      <c r="I17" s="189"/>
      <c r="J17" s="187"/>
      <c r="K17" s="124">
        <f>I17-J17</f>
        <v>0</v>
      </c>
      <c r="L17" s="188" t="str">
        <f t="shared" si="1"/>
        <v/>
      </c>
      <c r="M17" s="222"/>
    </row>
    <row r="18" spans="1:13" ht="12" customHeight="1" thickBot="1" x14ac:dyDescent="0.25">
      <c r="A18" s="185" t="s">
        <v>207</v>
      </c>
      <c r="B18" s="186" t="s">
        <v>208</v>
      </c>
      <c r="C18" s="184"/>
      <c r="D18" s="189"/>
      <c r="E18" s="192">
        <v>0</v>
      </c>
      <c r="F18" s="128">
        <f>D18-E18</f>
        <v>0</v>
      </c>
      <c r="G18" s="193" t="str">
        <f t="shared" si="0"/>
        <v/>
      </c>
      <c r="H18" s="184"/>
      <c r="I18" s="189"/>
      <c r="J18" s="192">
        <v>0</v>
      </c>
      <c r="K18" s="128">
        <f>I18-J18</f>
        <v>0</v>
      </c>
      <c r="L18" s="193" t="str">
        <f t="shared" si="1"/>
        <v/>
      </c>
      <c r="M18" s="222"/>
    </row>
    <row r="19" spans="1:13" ht="12" customHeight="1" thickBot="1" x14ac:dyDescent="0.25">
      <c r="A19" s="190" t="s">
        <v>209</v>
      </c>
      <c r="B19" s="191" t="s">
        <v>210</v>
      </c>
      <c r="C19" s="184"/>
      <c r="D19" s="189"/>
      <c r="E19" s="192">
        <v>0</v>
      </c>
      <c r="F19" s="128">
        <f>D19-E19</f>
        <v>0</v>
      </c>
      <c r="G19" s="193" t="str">
        <f t="shared" si="0"/>
        <v/>
      </c>
      <c r="H19" s="184"/>
      <c r="I19" s="189"/>
      <c r="J19" s="192">
        <v>0</v>
      </c>
      <c r="K19" s="128">
        <f>I19-J19</f>
        <v>0</v>
      </c>
      <c r="L19" s="193" t="str">
        <f t="shared" si="1"/>
        <v/>
      </c>
      <c r="M19" s="223"/>
    </row>
    <row r="20" spans="1:13" ht="12" customHeight="1" outlineLevel="1" x14ac:dyDescent="0.2">
      <c r="A20" s="172"/>
      <c r="B20" s="172"/>
      <c r="C20" s="194"/>
      <c r="D20" s="194"/>
      <c r="E20" s="195"/>
      <c r="F20" s="131"/>
      <c r="G20" s="194"/>
      <c r="H20" s="194"/>
      <c r="I20" s="195"/>
      <c r="J20" s="131"/>
      <c r="K20" s="175"/>
      <c r="L20" s="12"/>
    </row>
    <row r="21" spans="1:13" ht="15.75" customHeight="1" outlineLevel="1" x14ac:dyDescent="0.2">
      <c r="A21" s="242" t="s">
        <v>142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</row>
    <row r="22" spans="1:13" ht="12" customHeight="1" outlineLevel="1" x14ac:dyDescent="0.2">
      <c r="A22" s="254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3" ht="12" customHeight="1" outlineLevel="1" x14ac:dyDescent="0.2">
      <c r="A23" s="254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6"/>
    </row>
    <row r="24" spans="1:13" ht="12" customHeight="1" outlineLevel="1" x14ac:dyDescent="0.2">
      <c r="A24" s="254"/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6"/>
    </row>
    <row r="25" spans="1:13" ht="12" customHeight="1" outlineLevel="1" x14ac:dyDescent="0.2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6"/>
    </row>
    <row r="26" spans="1:13" s="160" customFormat="1" ht="12" customHeight="1" x14ac:dyDescent="0.2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6"/>
    </row>
    <row r="27" spans="1:13" ht="12.75" customHeight="1" x14ac:dyDescent="0.2">
      <c r="A27" s="254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6"/>
    </row>
    <row r="28" spans="1:13" ht="12" customHeight="1" x14ac:dyDescent="0.2">
      <c r="A28" s="254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6"/>
    </row>
    <row r="29" spans="1:13" ht="12" customHeight="1" outlineLevel="1" x14ac:dyDescent="0.2">
      <c r="A29" s="254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6"/>
    </row>
    <row r="30" spans="1:13" ht="12" customHeight="1" outlineLevel="1" x14ac:dyDescent="0.2">
      <c r="A30" s="172"/>
      <c r="B30" s="172"/>
      <c r="C30" s="194"/>
      <c r="D30" s="194"/>
      <c r="E30" s="195"/>
      <c r="F30" s="131"/>
      <c r="G30" s="194"/>
      <c r="H30" s="194"/>
      <c r="I30" s="195"/>
      <c r="J30" s="131"/>
      <c r="K30" s="175"/>
      <c r="L30" s="12"/>
    </row>
  </sheetData>
  <sheetProtection sheet="1" selectLockedCells="1"/>
  <mergeCells count="13">
    <mergeCell ref="M2:M8"/>
    <mergeCell ref="A3:B3"/>
    <mergeCell ref="F3:G3"/>
    <mergeCell ref="K3:L3"/>
    <mergeCell ref="A21:M21"/>
    <mergeCell ref="A27:M27"/>
    <mergeCell ref="A28:M28"/>
    <mergeCell ref="A29:M29"/>
    <mergeCell ref="A22:M22"/>
    <mergeCell ref="A23:M23"/>
    <mergeCell ref="A24:M24"/>
    <mergeCell ref="A25:M25"/>
    <mergeCell ref="A26:M26"/>
  </mergeCells>
  <conditionalFormatting sqref="F20 J20 J30 F30">
    <cfRule type="cellIs" dxfId="7" priority="1" stopIfTrue="1" operator="equal">
      <formula>"&lt; 100"</formula>
    </cfRule>
  </conditionalFormatting>
  <conditionalFormatting sqref="C30 C10:C12 C14:C18 G30 G20 C20">
    <cfRule type="cellIs" dxfId="6" priority="2" stopIfTrue="1" operator="equal">
      <formula>0.0000000001</formula>
    </cfRule>
  </conditionalFormatting>
  <pageMargins left="0.9055118110236221" right="0.39370078740157483" top="0.59055118110236227" bottom="0.55118110236220474" header="0.15748031496062992" footer="0.31496062992125984"/>
  <pageSetup paperSize="9" scale="61" fitToHeight="0" orientation="portrait" r:id="rId1"/>
  <headerFooter alignWithMargins="0">
    <oddFooter>&amp;L&amp;F &amp;A
Ausdruckdatum &amp;D&amp;CSenator für Kultur&amp;R&amp;P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workbookViewId="0">
      <selection activeCell="J31" sqref="J31"/>
    </sheetView>
  </sheetViews>
  <sheetFormatPr baseColWidth="10" defaultRowHeight="11.25" outlineLevelRow="1" x14ac:dyDescent="0.2"/>
  <cols>
    <col min="1" max="1" width="7.42578125" style="4" customWidth="1"/>
    <col min="2" max="2" width="50.7109375" style="4" customWidth="1"/>
    <col min="3" max="3" width="1.85546875" style="4" customWidth="1"/>
    <col min="4" max="6" width="9.7109375" style="4" customWidth="1"/>
    <col min="7" max="7" width="6.7109375" style="4" customWidth="1"/>
    <col min="8" max="8" width="1.85546875" style="4" customWidth="1"/>
    <col min="9" max="11" width="9.7109375" style="4" customWidth="1"/>
    <col min="12" max="12" width="6.7109375" style="4" customWidth="1"/>
    <col min="13" max="13" width="5.28515625" style="4" customWidth="1"/>
    <col min="14" max="254" width="11.42578125" style="4"/>
    <col min="255" max="255" width="7.42578125" style="4" customWidth="1"/>
    <col min="256" max="256" width="50.7109375" style="4" customWidth="1"/>
    <col min="257" max="257" width="1.85546875" style="4" customWidth="1"/>
    <col min="258" max="261" width="9.7109375" style="4" customWidth="1"/>
    <col min="262" max="262" width="6.7109375" style="4" customWidth="1"/>
    <col min="263" max="263" width="1.85546875" style="4" customWidth="1"/>
    <col min="264" max="267" width="9.7109375" style="4" customWidth="1"/>
    <col min="268" max="268" width="6.7109375" style="4" customWidth="1"/>
    <col min="269" max="269" width="5.28515625" style="4" customWidth="1"/>
    <col min="270" max="510" width="11.42578125" style="4"/>
    <col min="511" max="511" width="7.42578125" style="4" customWidth="1"/>
    <col min="512" max="512" width="50.7109375" style="4" customWidth="1"/>
    <col min="513" max="513" width="1.85546875" style="4" customWidth="1"/>
    <col min="514" max="517" width="9.7109375" style="4" customWidth="1"/>
    <col min="518" max="518" width="6.7109375" style="4" customWidth="1"/>
    <col min="519" max="519" width="1.85546875" style="4" customWidth="1"/>
    <col min="520" max="523" width="9.7109375" style="4" customWidth="1"/>
    <col min="524" max="524" width="6.7109375" style="4" customWidth="1"/>
    <col min="525" max="525" width="5.28515625" style="4" customWidth="1"/>
    <col min="526" max="766" width="11.42578125" style="4"/>
    <col min="767" max="767" width="7.42578125" style="4" customWidth="1"/>
    <col min="768" max="768" width="50.7109375" style="4" customWidth="1"/>
    <col min="769" max="769" width="1.85546875" style="4" customWidth="1"/>
    <col min="770" max="773" width="9.7109375" style="4" customWidth="1"/>
    <col min="774" max="774" width="6.7109375" style="4" customWidth="1"/>
    <col min="775" max="775" width="1.85546875" style="4" customWidth="1"/>
    <col min="776" max="779" width="9.7109375" style="4" customWidth="1"/>
    <col min="780" max="780" width="6.7109375" style="4" customWidth="1"/>
    <col min="781" max="781" width="5.28515625" style="4" customWidth="1"/>
    <col min="782" max="1022" width="11.42578125" style="4"/>
    <col min="1023" max="1023" width="7.42578125" style="4" customWidth="1"/>
    <col min="1024" max="1024" width="50.7109375" style="4" customWidth="1"/>
    <col min="1025" max="1025" width="1.85546875" style="4" customWidth="1"/>
    <col min="1026" max="1029" width="9.7109375" style="4" customWidth="1"/>
    <col min="1030" max="1030" width="6.7109375" style="4" customWidth="1"/>
    <col min="1031" max="1031" width="1.85546875" style="4" customWidth="1"/>
    <col min="1032" max="1035" width="9.7109375" style="4" customWidth="1"/>
    <col min="1036" max="1036" width="6.7109375" style="4" customWidth="1"/>
    <col min="1037" max="1037" width="5.28515625" style="4" customWidth="1"/>
    <col min="1038" max="1278" width="11.42578125" style="4"/>
    <col min="1279" max="1279" width="7.42578125" style="4" customWidth="1"/>
    <col min="1280" max="1280" width="50.7109375" style="4" customWidth="1"/>
    <col min="1281" max="1281" width="1.85546875" style="4" customWidth="1"/>
    <col min="1282" max="1285" width="9.7109375" style="4" customWidth="1"/>
    <col min="1286" max="1286" width="6.7109375" style="4" customWidth="1"/>
    <col min="1287" max="1287" width="1.85546875" style="4" customWidth="1"/>
    <col min="1288" max="1291" width="9.7109375" style="4" customWidth="1"/>
    <col min="1292" max="1292" width="6.7109375" style="4" customWidth="1"/>
    <col min="1293" max="1293" width="5.28515625" style="4" customWidth="1"/>
    <col min="1294" max="1534" width="11.42578125" style="4"/>
    <col min="1535" max="1535" width="7.42578125" style="4" customWidth="1"/>
    <col min="1536" max="1536" width="50.7109375" style="4" customWidth="1"/>
    <col min="1537" max="1537" width="1.85546875" style="4" customWidth="1"/>
    <col min="1538" max="1541" width="9.7109375" style="4" customWidth="1"/>
    <col min="1542" max="1542" width="6.7109375" style="4" customWidth="1"/>
    <col min="1543" max="1543" width="1.85546875" style="4" customWidth="1"/>
    <col min="1544" max="1547" width="9.7109375" style="4" customWidth="1"/>
    <col min="1548" max="1548" width="6.7109375" style="4" customWidth="1"/>
    <col min="1549" max="1549" width="5.28515625" style="4" customWidth="1"/>
    <col min="1550" max="1790" width="11.42578125" style="4"/>
    <col min="1791" max="1791" width="7.42578125" style="4" customWidth="1"/>
    <col min="1792" max="1792" width="50.7109375" style="4" customWidth="1"/>
    <col min="1793" max="1793" width="1.85546875" style="4" customWidth="1"/>
    <col min="1794" max="1797" width="9.7109375" style="4" customWidth="1"/>
    <col min="1798" max="1798" width="6.7109375" style="4" customWidth="1"/>
    <col min="1799" max="1799" width="1.85546875" style="4" customWidth="1"/>
    <col min="1800" max="1803" width="9.7109375" style="4" customWidth="1"/>
    <col min="1804" max="1804" width="6.7109375" style="4" customWidth="1"/>
    <col min="1805" max="1805" width="5.28515625" style="4" customWidth="1"/>
    <col min="1806" max="2046" width="11.42578125" style="4"/>
    <col min="2047" max="2047" width="7.42578125" style="4" customWidth="1"/>
    <col min="2048" max="2048" width="50.7109375" style="4" customWidth="1"/>
    <col min="2049" max="2049" width="1.85546875" style="4" customWidth="1"/>
    <col min="2050" max="2053" width="9.7109375" style="4" customWidth="1"/>
    <col min="2054" max="2054" width="6.7109375" style="4" customWidth="1"/>
    <col min="2055" max="2055" width="1.85546875" style="4" customWidth="1"/>
    <col min="2056" max="2059" width="9.7109375" style="4" customWidth="1"/>
    <col min="2060" max="2060" width="6.7109375" style="4" customWidth="1"/>
    <col min="2061" max="2061" width="5.28515625" style="4" customWidth="1"/>
    <col min="2062" max="2302" width="11.42578125" style="4"/>
    <col min="2303" max="2303" width="7.42578125" style="4" customWidth="1"/>
    <col min="2304" max="2304" width="50.7109375" style="4" customWidth="1"/>
    <col min="2305" max="2305" width="1.85546875" style="4" customWidth="1"/>
    <col min="2306" max="2309" width="9.7109375" style="4" customWidth="1"/>
    <col min="2310" max="2310" width="6.7109375" style="4" customWidth="1"/>
    <col min="2311" max="2311" width="1.85546875" style="4" customWidth="1"/>
    <col min="2312" max="2315" width="9.7109375" style="4" customWidth="1"/>
    <col min="2316" max="2316" width="6.7109375" style="4" customWidth="1"/>
    <col min="2317" max="2317" width="5.28515625" style="4" customWidth="1"/>
    <col min="2318" max="2558" width="11.42578125" style="4"/>
    <col min="2559" max="2559" width="7.42578125" style="4" customWidth="1"/>
    <col min="2560" max="2560" width="50.7109375" style="4" customWidth="1"/>
    <col min="2561" max="2561" width="1.85546875" style="4" customWidth="1"/>
    <col min="2562" max="2565" width="9.7109375" style="4" customWidth="1"/>
    <col min="2566" max="2566" width="6.7109375" style="4" customWidth="1"/>
    <col min="2567" max="2567" width="1.85546875" style="4" customWidth="1"/>
    <col min="2568" max="2571" width="9.7109375" style="4" customWidth="1"/>
    <col min="2572" max="2572" width="6.7109375" style="4" customWidth="1"/>
    <col min="2573" max="2573" width="5.28515625" style="4" customWidth="1"/>
    <col min="2574" max="2814" width="11.42578125" style="4"/>
    <col min="2815" max="2815" width="7.42578125" style="4" customWidth="1"/>
    <col min="2816" max="2816" width="50.7109375" style="4" customWidth="1"/>
    <col min="2817" max="2817" width="1.85546875" style="4" customWidth="1"/>
    <col min="2818" max="2821" width="9.7109375" style="4" customWidth="1"/>
    <col min="2822" max="2822" width="6.7109375" style="4" customWidth="1"/>
    <col min="2823" max="2823" width="1.85546875" style="4" customWidth="1"/>
    <col min="2824" max="2827" width="9.7109375" style="4" customWidth="1"/>
    <col min="2828" max="2828" width="6.7109375" style="4" customWidth="1"/>
    <col min="2829" max="2829" width="5.28515625" style="4" customWidth="1"/>
    <col min="2830" max="3070" width="11.42578125" style="4"/>
    <col min="3071" max="3071" width="7.42578125" style="4" customWidth="1"/>
    <col min="3072" max="3072" width="50.7109375" style="4" customWidth="1"/>
    <col min="3073" max="3073" width="1.85546875" style="4" customWidth="1"/>
    <col min="3074" max="3077" width="9.7109375" style="4" customWidth="1"/>
    <col min="3078" max="3078" width="6.7109375" style="4" customWidth="1"/>
    <col min="3079" max="3079" width="1.85546875" style="4" customWidth="1"/>
    <col min="3080" max="3083" width="9.7109375" style="4" customWidth="1"/>
    <col min="3084" max="3084" width="6.7109375" style="4" customWidth="1"/>
    <col min="3085" max="3085" width="5.28515625" style="4" customWidth="1"/>
    <col min="3086" max="3326" width="11.42578125" style="4"/>
    <col min="3327" max="3327" width="7.42578125" style="4" customWidth="1"/>
    <col min="3328" max="3328" width="50.7109375" style="4" customWidth="1"/>
    <col min="3329" max="3329" width="1.85546875" style="4" customWidth="1"/>
    <col min="3330" max="3333" width="9.7109375" style="4" customWidth="1"/>
    <col min="3334" max="3334" width="6.7109375" style="4" customWidth="1"/>
    <col min="3335" max="3335" width="1.85546875" style="4" customWidth="1"/>
    <col min="3336" max="3339" width="9.7109375" style="4" customWidth="1"/>
    <col min="3340" max="3340" width="6.7109375" style="4" customWidth="1"/>
    <col min="3341" max="3341" width="5.28515625" style="4" customWidth="1"/>
    <col min="3342" max="3582" width="11.42578125" style="4"/>
    <col min="3583" max="3583" width="7.42578125" style="4" customWidth="1"/>
    <col min="3584" max="3584" width="50.7109375" style="4" customWidth="1"/>
    <col min="3585" max="3585" width="1.85546875" style="4" customWidth="1"/>
    <col min="3586" max="3589" width="9.7109375" style="4" customWidth="1"/>
    <col min="3590" max="3590" width="6.7109375" style="4" customWidth="1"/>
    <col min="3591" max="3591" width="1.85546875" style="4" customWidth="1"/>
    <col min="3592" max="3595" width="9.7109375" style="4" customWidth="1"/>
    <col min="3596" max="3596" width="6.7109375" style="4" customWidth="1"/>
    <col min="3597" max="3597" width="5.28515625" style="4" customWidth="1"/>
    <col min="3598" max="3838" width="11.42578125" style="4"/>
    <col min="3839" max="3839" width="7.42578125" style="4" customWidth="1"/>
    <col min="3840" max="3840" width="50.7109375" style="4" customWidth="1"/>
    <col min="3841" max="3841" width="1.85546875" style="4" customWidth="1"/>
    <col min="3842" max="3845" width="9.7109375" style="4" customWidth="1"/>
    <col min="3846" max="3846" width="6.7109375" style="4" customWidth="1"/>
    <col min="3847" max="3847" width="1.85546875" style="4" customWidth="1"/>
    <col min="3848" max="3851" width="9.7109375" style="4" customWidth="1"/>
    <col min="3852" max="3852" width="6.7109375" style="4" customWidth="1"/>
    <col min="3853" max="3853" width="5.28515625" style="4" customWidth="1"/>
    <col min="3854" max="4094" width="11.42578125" style="4"/>
    <col min="4095" max="4095" width="7.42578125" style="4" customWidth="1"/>
    <col min="4096" max="4096" width="50.7109375" style="4" customWidth="1"/>
    <col min="4097" max="4097" width="1.85546875" style="4" customWidth="1"/>
    <col min="4098" max="4101" width="9.7109375" style="4" customWidth="1"/>
    <col min="4102" max="4102" width="6.7109375" style="4" customWidth="1"/>
    <col min="4103" max="4103" width="1.85546875" style="4" customWidth="1"/>
    <col min="4104" max="4107" width="9.7109375" style="4" customWidth="1"/>
    <col min="4108" max="4108" width="6.7109375" style="4" customWidth="1"/>
    <col min="4109" max="4109" width="5.28515625" style="4" customWidth="1"/>
    <col min="4110" max="4350" width="11.42578125" style="4"/>
    <col min="4351" max="4351" width="7.42578125" style="4" customWidth="1"/>
    <col min="4352" max="4352" width="50.7109375" style="4" customWidth="1"/>
    <col min="4353" max="4353" width="1.85546875" style="4" customWidth="1"/>
    <col min="4354" max="4357" width="9.7109375" style="4" customWidth="1"/>
    <col min="4358" max="4358" width="6.7109375" style="4" customWidth="1"/>
    <col min="4359" max="4359" width="1.85546875" style="4" customWidth="1"/>
    <col min="4360" max="4363" width="9.7109375" style="4" customWidth="1"/>
    <col min="4364" max="4364" width="6.7109375" style="4" customWidth="1"/>
    <col min="4365" max="4365" width="5.28515625" style="4" customWidth="1"/>
    <col min="4366" max="4606" width="11.42578125" style="4"/>
    <col min="4607" max="4607" width="7.42578125" style="4" customWidth="1"/>
    <col min="4608" max="4608" width="50.7109375" style="4" customWidth="1"/>
    <col min="4609" max="4609" width="1.85546875" style="4" customWidth="1"/>
    <col min="4610" max="4613" width="9.7109375" style="4" customWidth="1"/>
    <col min="4614" max="4614" width="6.7109375" style="4" customWidth="1"/>
    <col min="4615" max="4615" width="1.85546875" style="4" customWidth="1"/>
    <col min="4616" max="4619" width="9.7109375" style="4" customWidth="1"/>
    <col min="4620" max="4620" width="6.7109375" style="4" customWidth="1"/>
    <col min="4621" max="4621" width="5.28515625" style="4" customWidth="1"/>
    <col min="4622" max="4862" width="11.42578125" style="4"/>
    <col min="4863" max="4863" width="7.42578125" style="4" customWidth="1"/>
    <col min="4864" max="4864" width="50.7109375" style="4" customWidth="1"/>
    <col min="4865" max="4865" width="1.85546875" style="4" customWidth="1"/>
    <col min="4866" max="4869" width="9.7109375" style="4" customWidth="1"/>
    <col min="4870" max="4870" width="6.7109375" style="4" customWidth="1"/>
    <col min="4871" max="4871" width="1.85546875" style="4" customWidth="1"/>
    <col min="4872" max="4875" width="9.7109375" style="4" customWidth="1"/>
    <col min="4876" max="4876" width="6.7109375" style="4" customWidth="1"/>
    <col min="4877" max="4877" width="5.28515625" style="4" customWidth="1"/>
    <col min="4878" max="5118" width="11.42578125" style="4"/>
    <col min="5119" max="5119" width="7.42578125" style="4" customWidth="1"/>
    <col min="5120" max="5120" width="50.7109375" style="4" customWidth="1"/>
    <col min="5121" max="5121" width="1.85546875" style="4" customWidth="1"/>
    <col min="5122" max="5125" width="9.7109375" style="4" customWidth="1"/>
    <col min="5126" max="5126" width="6.7109375" style="4" customWidth="1"/>
    <col min="5127" max="5127" width="1.85546875" style="4" customWidth="1"/>
    <col min="5128" max="5131" width="9.7109375" style="4" customWidth="1"/>
    <col min="5132" max="5132" width="6.7109375" style="4" customWidth="1"/>
    <col min="5133" max="5133" width="5.28515625" style="4" customWidth="1"/>
    <col min="5134" max="5374" width="11.42578125" style="4"/>
    <col min="5375" max="5375" width="7.42578125" style="4" customWidth="1"/>
    <col min="5376" max="5376" width="50.7109375" style="4" customWidth="1"/>
    <col min="5377" max="5377" width="1.85546875" style="4" customWidth="1"/>
    <col min="5378" max="5381" width="9.7109375" style="4" customWidth="1"/>
    <col min="5382" max="5382" width="6.7109375" style="4" customWidth="1"/>
    <col min="5383" max="5383" width="1.85546875" style="4" customWidth="1"/>
    <col min="5384" max="5387" width="9.7109375" style="4" customWidth="1"/>
    <col min="5388" max="5388" width="6.7109375" style="4" customWidth="1"/>
    <col min="5389" max="5389" width="5.28515625" style="4" customWidth="1"/>
    <col min="5390" max="5630" width="11.42578125" style="4"/>
    <col min="5631" max="5631" width="7.42578125" style="4" customWidth="1"/>
    <col min="5632" max="5632" width="50.7109375" style="4" customWidth="1"/>
    <col min="5633" max="5633" width="1.85546875" style="4" customWidth="1"/>
    <col min="5634" max="5637" width="9.7109375" style="4" customWidth="1"/>
    <col min="5638" max="5638" width="6.7109375" style="4" customWidth="1"/>
    <col min="5639" max="5639" width="1.85546875" style="4" customWidth="1"/>
    <col min="5640" max="5643" width="9.7109375" style="4" customWidth="1"/>
    <col min="5644" max="5644" width="6.7109375" style="4" customWidth="1"/>
    <col min="5645" max="5645" width="5.28515625" style="4" customWidth="1"/>
    <col min="5646" max="5886" width="11.42578125" style="4"/>
    <col min="5887" max="5887" width="7.42578125" style="4" customWidth="1"/>
    <col min="5888" max="5888" width="50.7109375" style="4" customWidth="1"/>
    <col min="5889" max="5889" width="1.85546875" style="4" customWidth="1"/>
    <col min="5890" max="5893" width="9.7109375" style="4" customWidth="1"/>
    <col min="5894" max="5894" width="6.7109375" style="4" customWidth="1"/>
    <col min="5895" max="5895" width="1.85546875" style="4" customWidth="1"/>
    <col min="5896" max="5899" width="9.7109375" style="4" customWidth="1"/>
    <col min="5900" max="5900" width="6.7109375" style="4" customWidth="1"/>
    <col min="5901" max="5901" width="5.28515625" style="4" customWidth="1"/>
    <col min="5902" max="6142" width="11.42578125" style="4"/>
    <col min="6143" max="6143" width="7.42578125" style="4" customWidth="1"/>
    <col min="6144" max="6144" width="50.7109375" style="4" customWidth="1"/>
    <col min="6145" max="6145" width="1.85546875" style="4" customWidth="1"/>
    <col min="6146" max="6149" width="9.7109375" style="4" customWidth="1"/>
    <col min="6150" max="6150" width="6.7109375" style="4" customWidth="1"/>
    <col min="6151" max="6151" width="1.85546875" style="4" customWidth="1"/>
    <col min="6152" max="6155" width="9.7109375" style="4" customWidth="1"/>
    <col min="6156" max="6156" width="6.7109375" style="4" customWidth="1"/>
    <col min="6157" max="6157" width="5.28515625" style="4" customWidth="1"/>
    <col min="6158" max="6398" width="11.42578125" style="4"/>
    <col min="6399" max="6399" width="7.42578125" style="4" customWidth="1"/>
    <col min="6400" max="6400" width="50.7109375" style="4" customWidth="1"/>
    <col min="6401" max="6401" width="1.85546875" style="4" customWidth="1"/>
    <col min="6402" max="6405" width="9.7109375" style="4" customWidth="1"/>
    <col min="6406" max="6406" width="6.7109375" style="4" customWidth="1"/>
    <col min="6407" max="6407" width="1.85546875" style="4" customWidth="1"/>
    <col min="6408" max="6411" width="9.7109375" style="4" customWidth="1"/>
    <col min="6412" max="6412" width="6.7109375" style="4" customWidth="1"/>
    <col min="6413" max="6413" width="5.28515625" style="4" customWidth="1"/>
    <col min="6414" max="6654" width="11.42578125" style="4"/>
    <col min="6655" max="6655" width="7.42578125" style="4" customWidth="1"/>
    <col min="6656" max="6656" width="50.7109375" style="4" customWidth="1"/>
    <col min="6657" max="6657" width="1.85546875" style="4" customWidth="1"/>
    <col min="6658" max="6661" width="9.7109375" style="4" customWidth="1"/>
    <col min="6662" max="6662" width="6.7109375" style="4" customWidth="1"/>
    <col min="6663" max="6663" width="1.85546875" style="4" customWidth="1"/>
    <col min="6664" max="6667" width="9.7109375" style="4" customWidth="1"/>
    <col min="6668" max="6668" width="6.7109375" style="4" customWidth="1"/>
    <col min="6669" max="6669" width="5.28515625" style="4" customWidth="1"/>
    <col min="6670" max="6910" width="11.42578125" style="4"/>
    <col min="6911" max="6911" width="7.42578125" style="4" customWidth="1"/>
    <col min="6912" max="6912" width="50.7109375" style="4" customWidth="1"/>
    <col min="6913" max="6913" width="1.85546875" style="4" customWidth="1"/>
    <col min="6914" max="6917" width="9.7109375" style="4" customWidth="1"/>
    <col min="6918" max="6918" width="6.7109375" style="4" customWidth="1"/>
    <col min="6919" max="6919" width="1.85546875" style="4" customWidth="1"/>
    <col min="6920" max="6923" width="9.7109375" style="4" customWidth="1"/>
    <col min="6924" max="6924" width="6.7109375" style="4" customWidth="1"/>
    <col min="6925" max="6925" width="5.28515625" style="4" customWidth="1"/>
    <col min="6926" max="7166" width="11.42578125" style="4"/>
    <col min="7167" max="7167" width="7.42578125" style="4" customWidth="1"/>
    <col min="7168" max="7168" width="50.7109375" style="4" customWidth="1"/>
    <col min="7169" max="7169" width="1.85546875" style="4" customWidth="1"/>
    <col min="7170" max="7173" width="9.7109375" style="4" customWidth="1"/>
    <col min="7174" max="7174" width="6.7109375" style="4" customWidth="1"/>
    <col min="7175" max="7175" width="1.85546875" style="4" customWidth="1"/>
    <col min="7176" max="7179" width="9.7109375" style="4" customWidth="1"/>
    <col min="7180" max="7180" width="6.7109375" style="4" customWidth="1"/>
    <col min="7181" max="7181" width="5.28515625" style="4" customWidth="1"/>
    <col min="7182" max="7422" width="11.42578125" style="4"/>
    <col min="7423" max="7423" width="7.42578125" style="4" customWidth="1"/>
    <col min="7424" max="7424" width="50.7109375" style="4" customWidth="1"/>
    <col min="7425" max="7425" width="1.85546875" style="4" customWidth="1"/>
    <col min="7426" max="7429" width="9.7109375" style="4" customWidth="1"/>
    <col min="7430" max="7430" width="6.7109375" style="4" customWidth="1"/>
    <col min="7431" max="7431" width="1.85546875" style="4" customWidth="1"/>
    <col min="7432" max="7435" width="9.7109375" style="4" customWidth="1"/>
    <col min="7436" max="7436" width="6.7109375" style="4" customWidth="1"/>
    <col min="7437" max="7437" width="5.28515625" style="4" customWidth="1"/>
    <col min="7438" max="7678" width="11.42578125" style="4"/>
    <col min="7679" max="7679" width="7.42578125" style="4" customWidth="1"/>
    <col min="7680" max="7680" width="50.7109375" style="4" customWidth="1"/>
    <col min="7681" max="7681" width="1.85546875" style="4" customWidth="1"/>
    <col min="7682" max="7685" width="9.7109375" style="4" customWidth="1"/>
    <col min="7686" max="7686" width="6.7109375" style="4" customWidth="1"/>
    <col min="7687" max="7687" width="1.85546875" style="4" customWidth="1"/>
    <col min="7688" max="7691" width="9.7109375" style="4" customWidth="1"/>
    <col min="7692" max="7692" width="6.7109375" style="4" customWidth="1"/>
    <col min="7693" max="7693" width="5.28515625" style="4" customWidth="1"/>
    <col min="7694" max="7934" width="11.42578125" style="4"/>
    <col min="7935" max="7935" width="7.42578125" style="4" customWidth="1"/>
    <col min="7936" max="7936" width="50.7109375" style="4" customWidth="1"/>
    <col min="7937" max="7937" width="1.85546875" style="4" customWidth="1"/>
    <col min="7938" max="7941" width="9.7109375" style="4" customWidth="1"/>
    <col min="7942" max="7942" width="6.7109375" style="4" customWidth="1"/>
    <col min="7943" max="7943" width="1.85546875" style="4" customWidth="1"/>
    <col min="7944" max="7947" width="9.7109375" style="4" customWidth="1"/>
    <col min="7948" max="7948" width="6.7109375" style="4" customWidth="1"/>
    <col min="7949" max="7949" width="5.28515625" style="4" customWidth="1"/>
    <col min="7950" max="8190" width="11.42578125" style="4"/>
    <col min="8191" max="8191" width="7.42578125" style="4" customWidth="1"/>
    <col min="8192" max="8192" width="50.7109375" style="4" customWidth="1"/>
    <col min="8193" max="8193" width="1.85546875" style="4" customWidth="1"/>
    <col min="8194" max="8197" width="9.7109375" style="4" customWidth="1"/>
    <col min="8198" max="8198" width="6.7109375" style="4" customWidth="1"/>
    <col min="8199" max="8199" width="1.85546875" style="4" customWidth="1"/>
    <col min="8200" max="8203" width="9.7109375" style="4" customWidth="1"/>
    <col min="8204" max="8204" width="6.7109375" style="4" customWidth="1"/>
    <col min="8205" max="8205" width="5.28515625" style="4" customWidth="1"/>
    <col min="8206" max="8446" width="11.42578125" style="4"/>
    <col min="8447" max="8447" width="7.42578125" style="4" customWidth="1"/>
    <col min="8448" max="8448" width="50.7109375" style="4" customWidth="1"/>
    <col min="8449" max="8449" width="1.85546875" style="4" customWidth="1"/>
    <col min="8450" max="8453" width="9.7109375" style="4" customWidth="1"/>
    <col min="8454" max="8454" width="6.7109375" style="4" customWidth="1"/>
    <col min="8455" max="8455" width="1.85546875" style="4" customWidth="1"/>
    <col min="8456" max="8459" width="9.7109375" style="4" customWidth="1"/>
    <col min="8460" max="8460" width="6.7109375" style="4" customWidth="1"/>
    <col min="8461" max="8461" width="5.28515625" style="4" customWidth="1"/>
    <col min="8462" max="8702" width="11.42578125" style="4"/>
    <col min="8703" max="8703" width="7.42578125" style="4" customWidth="1"/>
    <col min="8704" max="8704" width="50.7109375" style="4" customWidth="1"/>
    <col min="8705" max="8705" width="1.85546875" style="4" customWidth="1"/>
    <col min="8706" max="8709" width="9.7109375" style="4" customWidth="1"/>
    <col min="8710" max="8710" width="6.7109375" style="4" customWidth="1"/>
    <col min="8711" max="8711" width="1.85546875" style="4" customWidth="1"/>
    <col min="8712" max="8715" width="9.7109375" style="4" customWidth="1"/>
    <col min="8716" max="8716" width="6.7109375" style="4" customWidth="1"/>
    <col min="8717" max="8717" width="5.28515625" style="4" customWidth="1"/>
    <col min="8718" max="8958" width="11.42578125" style="4"/>
    <col min="8959" max="8959" width="7.42578125" style="4" customWidth="1"/>
    <col min="8960" max="8960" width="50.7109375" style="4" customWidth="1"/>
    <col min="8961" max="8961" width="1.85546875" style="4" customWidth="1"/>
    <col min="8962" max="8965" width="9.7109375" style="4" customWidth="1"/>
    <col min="8966" max="8966" width="6.7109375" style="4" customWidth="1"/>
    <col min="8967" max="8967" width="1.85546875" style="4" customWidth="1"/>
    <col min="8968" max="8971" width="9.7109375" style="4" customWidth="1"/>
    <col min="8972" max="8972" width="6.7109375" style="4" customWidth="1"/>
    <col min="8973" max="8973" width="5.28515625" style="4" customWidth="1"/>
    <col min="8974" max="9214" width="11.42578125" style="4"/>
    <col min="9215" max="9215" width="7.42578125" style="4" customWidth="1"/>
    <col min="9216" max="9216" width="50.7109375" style="4" customWidth="1"/>
    <col min="9217" max="9217" width="1.85546875" style="4" customWidth="1"/>
    <col min="9218" max="9221" width="9.7109375" style="4" customWidth="1"/>
    <col min="9222" max="9222" width="6.7109375" style="4" customWidth="1"/>
    <col min="9223" max="9223" width="1.85546875" style="4" customWidth="1"/>
    <col min="9224" max="9227" width="9.7109375" style="4" customWidth="1"/>
    <col min="9228" max="9228" width="6.7109375" style="4" customWidth="1"/>
    <col min="9229" max="9229" width="5.28515625" style="4" customWidth="1"/>
    <col min="9230" max="9470" width="11.42578125" style="4"/>
    <col min="9471" max="9471" width="7.42578125" style="4" customWidth="1"/>
    <col min="9472" max="9472" width="50.7109375" style="4" customWidth="1"/>
    <col min="9473" max="9473" width="1.85546875" style="4" customWidth="1"/>
    <col min="9474" max="9477" width="9.7109375" style="4" customWidth="1"/>
    <col min="9478" max="9478" width="6.7109375" style="4" customWidth="1"/>
    <col min="9479" max="9479" width="1.85546875" style="4" customWidth="1"/>
    <col min="9480" max="9483" width="9.7109375" style="4" customWidth="1"/>
    <col min="9484" max="9484" width="6.7109375" style="4" customWidth="1"/>
    <col min="9485" max="9485" width="5.28515625" style="4" customWidth="1"/>
    <col min="9486" max="9726" width="11.42578125" style="4"/>
    <col min="9727" max="9727" width="7.42578125" style="4" customWidth="1"/>
    <col min="9728" max="9728" width="50.7109375" style="4" customWidth="1"/>
    <col min="9729" max="9729" width="1.85546875" style="4" customWidth="1"/>
    <col min="9730" max="9733" width="9.7109375" style="4" customWidth="1"/>
    <col min="9734" max="9734" width="6.7109375" style="4" customWidth="1"/>
    <col min="9735" max="9735" width="1.85546875" style="4" customWidth="1"/>
    <col min="9736" max="9739" width="9.7109375" style="4" customWidth="1"/>
    <col min="9740" max="9740" width="6.7109375" style="4" customWidth="1"/>
    <col min="9741" max="9741" width="5.28515625" style="4" customWidth="1"/>
    <col min="9742" max="9982" width="11.42578125" style="4"/>
    <col min="9983" max="9983" width="7.42578125" style="4" customWidth="1"/>
    <col min="9984" max="9984" width="50.7109375" style="4" customWidth="1"/>
    <col min="9985" max="9985" width="1.85546875" style="4" customWidth="1"/>
    <col min="9986" max="9989" width="9.7109375" style="4" customWidth="1"/>
    <col min="9990" max="9990" width="6.7109375" style="4" customWidth="1"/>
    <col min="9991" max="9991" width="1.85546875" style="4" customWidth="1"/>
    <col min="9992" max="9995" width="9.7109375" style="4" customWidth="1"/>
    <col min="9996" max="9996" width="6.7109375" style="4" customWidth="1"/>
    <col min="9997" max="9997" width="5.28515625" style="4" customWidth="1"/>
    <col min="9998" max="10238" width="11.42578125" style="4"/>
    <col min="10239" max="10239" width="7.42578125" style="4" customWidth="1"/>
    <col min="10240" max="10240" width="50.7109375" style="4" customWidth="1"/>
    <col min="10241" max="10241" width="1.85546875" style="4" customWidth="1"/>
    <col min="10242" max="10245" width="9.7109375" style="4" customWidth="1"/>
    <col min="10246" max="10246" width="6.7109375" style="4" customWidth="1"/>
    <col min="10247" max="10247" width="1.85546875" style="4" customWidth="1"/>
    <col min="10248" max="10251" width="9.7109375" style="4" customWidth="1"/>
    <col min="10252" max="10252" width="6.7109375" style="4" customWidth="1"/>
    <col min="10253" max="10253" width="5.28515625" style="4" customWidth="1"/>
    <col min="10254" max="10494" width="11.42578125" style="4"/>
    <col min="10495" max="10495" width="7.42578125" style="4" customWidth="1"/>
    <col min="10496" max="10496" width="50.7109375" style="4" customWidth="1"/>
    <col min="10497" max="10497" width="1.85546875" style="4" customWidth="1"/>
    <col min="10498" max="10501" width="9.7109375" style="4" customWidth="1"/>
    <col min="10502" max="10502" width="6.7109375" style="4" customWidth="1"/>
    <col min="10503" max="10503" width="1.85546875" style="4" customWidth="1"/>
    <col min="10504" max="10507" width="9.7109375" style="4" customWidth="1"/>
    <col min="10508" max="10508" width="6.7109375" style="4" customWidth="1"/>
    <col min="10509" max="10509" width="5.28515625" style="4" customWidth="1"/>
    <col min="10510" max="10750" width="11.42578125" style="4"/>
    <col min="10751" max="10751" width="7.42578125" style="4" customWidth="1"/>
    <col min="10752" max="10752" width="50.7109375" style="4" customWidth="1"/>
    <col min="10753" max="10753" width="1.85546875" style="4" customWidth="1"/>
    <col min="10754" max="10757" width="9.7109375" style="4" customWidth="1"/>
    <col min="10758" max="10758" width="6.7109375" style="4" customWidth="1"/>
    <col min="10759" max="10759" width="1.85546875" style="4" customWidth="1"/>
    <col min="10760" max="10763" width="9.7109375" style="4" customWidth="1"/>
    <col min="10764" max="10764" width="6.7109375" style="4" customWidth="1"/>
    <col min="10765" max="10765" width="5.28515625" style="4" customWidth="1"/>
    <col min="10766" max="11006" width="11.42578125" style="4"/>
    <col min="11007" max="11007" width="7.42578125" style="4" customWidth="1"/>
    <col min="11008" max="11008" width="50.7109375" style="4" customWidth="1"/>
    <col min="11009" max="11009" width="1.85546875" style="4" customWidth="1"/>
    <col min="11010" max="11013" width="9.7109375" style="4" customWidth="1"/>
    <col min="11014" max="11014" width="6.7109375" style="4" customWidth="1"/>
    <col min="11015" max="11015" width="1.85546875" style="4" customWidth="1"/>
    <col min="11016" max="11019" width="9.7109375" style="4" customWidth="1"/>
    <col min="11020" max="11020" width="6.7109375" style="4" customWidth="1"/>
    <col min="11021" max="11021" width="5.28515625" style="4" customWidth="1"/>
    <col min="11022" max="11262" width="11.42578125" style="4"/>
    <col min="11263" max="11263" width="7.42578125" style="4" customWidth="1"/>
    <col min="11264" max="11264" width="50.7109375" style="4" customWidth="1"/>
    <col min="11265" max="11265" width="1.85546875" style="4" customWidth="1"/>
    <col min="11266" max="11269" width="9.7109375" style="4" customWidth="1"/>
    <col min="11270" max="11270" width="6.7109375" style="4" customWidth="1"/>
    <col min="11271" max="11271" width="1.85546875" style="4" customWidth="1"/>
    <col min="11272" max="11275" width="9.7109375" style="4" customWidth="1"/>
    <col min="11276" max="11276" width="6.7109375" style="4" customWidth="1"/>
    <col min="11277" max="11277" width="5.28515625" style="4" customWidth="1"/>
    <col min="11278" max="11518" width="11.42578125" style="4"/>
    <col min="11519" max="11519" width="7.42578125" style="4" customWidth="1"/>
    <col min="11520" max="11520" width="50.7109375" style="4" customWidth="1"/>
    <col min="11521" max="11521" width="1.85546875" style="4" customWidth="1"/>
    <col min="11522" max="11525" width="9.7109375" style="4" customWidth="1"/>
    <col min="11526" max="11526" width="6.7109375" style="4" customWidth="1"/>
    <col min="11527" max="11527" width="1.85546875" style="4" customWidth="1"/>
    <col min="11528" max="11531" width="9.7109375" style="4" customWidth="1"/>
    <col min="11532" max="11532" width="6.7109375" style="4" customWidth="1"/>
    <col min="11533" max="11533" width="5.28515625" style="4" customWidth="1"/>
    <col min="11534" max="11774" width="11.42578125" style="4"/>
    <col min="11775" max="11775" width="7.42578125" style="4" customWidth="1"/>
    <col min="11776" max="11776" width="50.7109375" style="4" customWidth="1"/>
    <col min="11777" max="11777" width="1.85546875" style="4" customWidth="1"/>
    <col min="11778" max="11781" width="9.7109375" style="4" customWidth="1"/>
    <col min="11782" max="11782" width="6.7109375" style="4" customWidth="1"/>
    <col min="11783" max="11783" width="1.85546875" style="4" customWidth="1"/>
    <col min="11784" max="11787" width="9.7109375" style="4" customWidth="1"/>
    <col min="11788" max="11788" width="6.7109375" style="4" customWidth="1"/>
    <col min="11789" max="11789" width="5.28515625" style="4" customWidth="1"/>
    <col min="11790" max="12030" width="11.42578125" style="4"/>
    <col min="12031" max="12031" width="7.42578125" style="4" customWidth="1"/>
    <col min="12032" max="12032" width="50.7109375" style="4" customWidth="1"/>
    <col min="12033" max="12033" width="1.85546875" style="4" customWidth="1"/>
    <col min="12034" max="12037" width="9.7109375" style="4" customWidth="1"/>
    <col min="12038" max="12038" width="6.7109375" style="4" customWidth="1"/>
    <col min="12039" max="12039" width="1.85546875" style="4" customWidth="1"/>
    <col min="12040" max="12043" width="9.7109375" style="4" customWidth="1"/>
    <col min="12044" max="12044" width="6.7109375" style="4" customWidth="1"/>
    <col min="12045" max="12045" width="5.28515625" style="4" customWidth="1"/>
    <col min="12046" max="12286" width="11.42578125" style="4"/>
    <col min="12287" max="12287" width="7.42578125" style="4" customWidth="1"/>
    <col min="12288" max="12288" width="50.7109375" style="4" customWidth="1"/>
    <col min="12289" max="12289" width="1.85546875" style="4" customWidth="1"/>
    <col min="12290" max="12293" width="9.7109375" style="4" customWidth="1"/>
    <col min="12294" max="12294" width="6.7109375" style="4" customWidth="1"/>
    <col min="12295" max="12295" width="1.85546875" style="4" customWidth="1"/>
    <col min="12296" max="12299" width="9.7109375" style="4" customWidth="1"/>
    <col min="12300" max="12300" width="6.7109375" style="4" customWidth="1"/>
    <col min="12301" max="12301" width="5.28515625" style="4" customWidth="1"/>
    <col min="12302" max="12542" width="11.42578125" style="4"/>
    <col min="12543" max="12543" width="7.42578125" style="4" customWidth="1"/>
    <col min="12544" max="12544" width="50.7109375" style="4" customWidth="1"/>
    <col min="12545" max="12545" width="1.85546875" style="4" customWidth="1"/>
    <col min="12546" max="12549" width="9.7109375" style="4" customWidth="1"/>
    <col min="12550" max="12550" width="6.7109375" style="4" customWidth="1"/>
    <col min="12551" max="12551" width="1.85546875" style="4" customWidth="1"/>
    <col min="12552" max="12555" width="9.7109375" style="4" customWidth="1"/>
    <col min="12556" max="12556" width="6.7109375" style="4" customWidth="1"/>
    <col min="12557" max="12557" width="5.28515625" style="4" customWidth="1"/>
    <col min="12558" max="12798" width="11.42578125" style="4"/>
    <col min="12799" max="12799" width="7.42578125" style="4" customWidth="1"/>
    <col min="12800" max="12800" width="50.7109375" style="4" customWidth="1"/>
    <col min="12801" max="12801" width="1.85546875" style="4" customWidth="1"/>
    <col min="12802" max="12805" width="9.7109375" style="4" customWidth="1"/>
    <col min="12806" max="12806" width="6.7109375" style="4" customWidth="1"/>
    <col min="12807" max="12807" width="1.85546875" style="4" customWidth="1"/>
    <col min="12808" max="12811" width="9.7109375" style="4" customWidth="1"/>
    <col min="12812" max="12812" width="6.7109375" style="4" customWidth="1"/>
    <col min="12813" max="12813" width="5.28515625" style="4" customWidth="1"/>
    <col min="12814" max="13054" width="11.42578125" style="4"/>
    <col min="13055" max="13055" width="7.42578125" style="4" customWidth="1"/>
    <col min="13056" max="13056" width="50.7109375" style="4" customWidth="1"/>
    <col min="13057" max="13057" width="1.85546875" style="4" customWidth="1"/>
    <col min="13058" max="13061" width="9.7109375" style="4" customWidth="1"/>
    <col min="13062" max="13062" width="6.7109375" style="4" customWidth="1"/>
    <col min="13063" max="13063" width="1.85546875" style="4" customWidth="1"/>
    <col min="13064" max="13067" width="9.7109375" style="4" customWidth="1"/>
    <col min="13068" max="13068" width="6.7109375" style="4" customWidth="1"/>
    <col min="13069" max="13069" width="5.28515625" style="4" customWidth="1"/>
    <col min="13070" max="13310" width="11.42578125" style="4"/>
    <col min="13311" max="13311" width="7.42578125" style="4" customWidth="1"/>
    <col min="13312" max="13312" width="50.7109375" style="4" customWidth="1"/>
    <col min="13313" max="13313" width="1.85546875" style="4" customWidth="1"/>
    <col min="13314" max="13317" width="9.7109375" style="4" customWidth="1"/>
    <col min="13318" max="13318" width="6.7109375" style="4" customWidth="1"/>
    <col min="13319" max="13319" width="1.85546875" style="4" customWidth="1"/>
    <col min="13320" max="13323" width="9.7109375" style="4" customWidth="1"/>
    <col min="13324" max="13324" width="6.7109375" style="4" customWidth="1"/>
    <col min="13325" max="13325" width="5.28515625" style="4" customWidth="1"/>
    <col min="13326" max="13566" width="11.42578125" style="4"/>
    <col min="13567" max="13567" width="7.42578125" style="4" customWidth="1"/>
    <col min="13568" max="13568" width="50.7109375" style="4" customWidth="1"/>
    <col min="13569" max="13569" width="1.85546875" style="4" customWidth="1"/>
    <col min="13570" max="13573" width="9.7109375" style="4" customWidth="1"/>
    <col min="13574" max="13574" width="6.7109375" style="4" customWidth="1"/>
    <col min="13575" max="13575" width="1.85546875" style="4" customWidth="1"/>
    <col min="13576" max="13579" width="9.7109375" style="4" customWidth="1"/>
    <col min="13580" max="13580" width="6.7109375" style="4" customWidth="1"/>
    <col min="13581" max="13581" width="5.28515625" style="4" customWidth="1"/>
    <col min="13582" max="13822" width="11.42578125" style="4"/>
    <col min="13823" max="13823" width="7.42578125" style="4" customWidth="1"/>
    <col min="13824" max="13824" width="50.7109375" style="4" customWidth="1"/>
    <col min="13825" max="13825" width="1.85546875" style="4" customWidth="1"/>
    <col min="13826" max="13829" width="9.7109375" style="4" customWidth="1"/>
    <col min="13830" max="13830" width="6.7109375" style="4" customWidth="1"/>
    <col min="13831" max="13831" width="1.85546875" style="4" customWidth="1"/>
    <col min="13832" max="13835" width="9.7109375" style="4" customWidth="1"/>
    <col min="13836" max="13836" width="6.7109375" style="4" customWidth="1"/>
    <col min="13837" max="13837" width="5.28515625" style="4" customWidth="1"/>
    <col min="13838" max="14078" width="11.42578125" style="4"/>
    <col min="14079" max="14079" width="7.42578125" style="4" customWidth="1"/>
    <col min="14080" max="14080" width="50.7109375" style="4" customWidth="1"/>
    <col min="14081" max="14081" width="1.85546875" style="4" customWidth="1"/>
    <col min="14082" max="14085" width="9.7109375" style="4" customWidth="1"/>
    <col min="14086" max="14086" width="6.7109375" style="4" customWidth="1"/>
    <col min="14087" max="14087" width="1.85546875" style="4" customWidth="1"/>
    <col min="14088" max="14091" width="9.7109375" style="4" customWidth="1"/>
    <col min="14092" max="14092" width="6.7109375" style="4" customWidth="1"/>
    <col min="14093" max="14093" width="5.28515625" style="4" customWidth="1"/>
    <col min="14094" max="14334" width="11.42578125" style="4"/>
    <col min="14335" max="14335" width="7.42578125" style="4" customWidth="1"/>
    <col min="14336" max="14336" width="50.7109375" style="4" customWidth="1"/>
    <col min="14337" max="14337" width="1.85546875" style="4" customWidth="1"/>
    <col min="14338" max="14341" width="9.7109375" style="4" customWidth="1"/>
    <col min="14342" max="14342" width="6.7109375" style="4" customWidth="1"/>
    <col min="14343" max="14343" width="1.85546875" style="4" customWidth="1"/>
    <col min="14344" max="14347" width="9.7109375" style="4" customWidth="1"/>
    <col min="14348" max="14348" width="6.7109375" style="4" customWidth="1"/>
    <col min="14349" max="14349" width="5.28515625" style="4" customWidth="1"/>
    <col min="14350" max="14590" width="11.42578125" style="4"/>
    <col min="14591" max="14591" width="7.42578125" style="4" customWidth="1"/>
    <col min="14592" max="14592" width="50.7109375" style="4" customWidth="1"/>
    <col min="14593" max="14593" width="1.85546875" style="4" customWidth="1"/>
    <col min="14594" max="14597" width="9.7109375" style="4" customWidth="1"/>
    <col min="14598" max="14598" width="6.7109375" style="4" customWidth="1"/>
    <col min="14599" max="14599" width="1.85546875" style="4" customWidth="1"/>
    <col min="14600" max="14603" width="9.7109375" style="4" customWidth="1"/>
    <col min="14604" max="14604" width="6.7109375" style="4" customWidth="1"/>
    <col min="14605" max="14605" width="5.28515625" style="4" customWidth="1"/>
    <col min="14606" max="14846" width="11.42578125" style="4"/>
    <col min="14847" max="14847" width="7.42578125" style="4" customWidth="1"/>
    <col min="14848" max="14848" width="50.7109375" style="4" customWidth="1"/>
    <col min="14849" max="14849" width="1.85546875" style="4" customWidth="1"/>
    <col min="14850" max="14853" width="9.7109375" style="4" customWidth="1"/>
    <col min="14854" max="14854" width="6.7109375" style="4" customWidth="1"/>
    <col min="14855" max="14855" width="1.85546875" style="4" customWidth="1"/>
    <col min="14856" max="14859" width="9.7109375" style="4" customWidth="1"/>
    <col min="14860" max="14860" width="6.7109375" style="4" customWidth="1"/>
    <col min="14861" max="14861" width="5.28515625" style="4" customWidth="1"/>
    <col min="14862" max="15102" width="11.42578125" style="4"/>
    <col min="15103" max="15103" width="7.42578125" style="4" customWidth="1"/>
    <col min="15104" max="15104" width="50.7109375" style="4" customWidth="1"/>
    <col min="15105" max="15105" width="1.85546875" style="4" customWidth="1"/>
    <col min="15106" max="15109" width="9.7109375" style="4" customWidth="1"/>
    <col min="15110" max="15110" width="6.7109375" style="4" customWidth="1"/>
    <col min="15111" max="15111" width="1.85546875" style="4" customWidth="1"/>
    <col min="15112" max="15115" width="9.7109375" style="4" customWidth="1"/>
    <col min="15116" max="15116" width="6.7109375" style="4" customWidth="1"/>
    <col min="15117" max="15117" width="5.28515625" style="4" customWidth="1"/>
    <col min="15118" max="15358" width="11.42578125" style="4"/>
    <col min="15359" max="15359" width="7.42578125" style="4" customWidth="1"/>
    <col min="15360" max="15360" width="50.7109375" style="4" customWidth="1"/>
    <col min="15361" max="15361" width="1.85546875" style="4" customWidth="1"/>
    <col min="15362" max="15365" width="9.7109375" style="4" customWidth="1"/>
    <col min="15366" max="15366" width="6.7109375" style="4" customWidth="1"/>
    <col min="15367" max="15367" width="1.85546875" style="4" customWidth="1"/>
    <col min="15368" max="15371" width="9.7109375" style="4" customWidth="1"/>
    <col min="15372" max="15372" width="6.7109375" style="4" customWidth="1"/>
    <col min="15373" max="15373" width="5.28515625" style="4" customWidth="1"/>
    <col min="15374" max="15614" width="11.42578125" style="4"/>
    <col min="15615" max="15615" width="7.42578125" style="4" customWidth="1"/>
    <col min="15616" max="15616" width="50.7109375" style="4" customWidth="1"/>
    <col min="15617" max="15617" width="1.85546875" style="4" customWidth="1"/>
    <col min="15618" max="15621" width="9.7109375" style="4" customWidth="1"/>
    <col min="15622" max="15622" width="6.7109375" style="4" customWidth="1"/>
    <col min="15623" max="15623" width="1.85546875" style="4" customWidth="1"/>
    <col min="15624" max="15627" width="9.7109375" style="4" customWidth="1"/>
    <col min="15628" max="15628" width="6.7109375" style="4" customWidth="1"/>
    <col min="15629" max="15629" width="5.28515625" style="4" customWidth="1"/>
    <col min="15630" max="15870" width="11.42578125" style="4"/>
    <col min="15871" max="15871" width="7.42578125" style="4" customWidth="1"/>
    <col min="15872" max="15872" width="50.7109375" style="4" customWidth="1"/>
    <col min="15873" max="15873" width="1.85546875" style="4" customWidth="1"/>
    <col min="15874" max="15877" width="9.7109375" style="4" customWidth="1"/>
    <col min="15878" max="15878" width="6.7109375" style="4" customWidth="1"/>
    <col min="15879" max="15879" width="1.85546875" style="4" customWidth="1"/>
    <col min="15880" max="15883" width="9.7109375" style="4" customWidth="1"/>
    <col min="15884" max="15884" width="6.7109375" style="4" customWidth="1"/>
    <col min="15885" max="15885" width="5.28515625" style="4" customWidth="1"/>
    <col min="15886" max="16126" width="11.42578125" style="4"/>
    <col min="16127" max="16127" width="7.42578125" style="4" customWidth="1"/>
    <col min="16128" max="16128" width="50.7109375" style="4" customWidth="1"/>
    <col min="16129" max="16129" width="1.85546875" style="4" customWidth="1"/>
    <col min="16130" max="16133" width="9.7109375" style="4" customWidth="1"/>
    <col min="16134" max="16134" width="6.7109375" style="4" customWidth="1"/>
    <col min="16135" max="16135" width="1.85546875" style="4" customWidth="1"/>
    <col min="16136" max="16139" width="9.7109375" style="4" customWidth="1"/>
    <col min="16140" max="16140" width="6.7109375" style="4" customWidth="1"/>
    <col min="16141" max="16141" width="5.28515625" style="4" customWidth="1"/>
    <col min="16142" max="16384" width="11.42578125" style="4"/>
  </cols>
  <sheetData>
    <row r="1" spans="1:15" ht="30" customHeight="1" thickBot="1" x14ac:dyDescent="0.3">
      <c r="A1" s="1" t="str">
        <f>Erfolgsdaten!A1</f>
        <v>Controlling-Bericht 2020 1. Per. GJ</v>
      </c>
      <c r="B1" s="2"/>
      <c r="C1" s="2"/>
      <c r="E1" s="5"/>
      <c r="F1" s="6"/>
      <c r="G1" s="6"/>
      <c r="H1" s="6"/>
      <c r="J1" s="7"/>
      <c r="K1" s="6"/>
      <c r="L1" s="6"/>
      <c r="M1" s="7"/>
    </row>
    <row r="2" spans="1:15" ht="13.5" customHeight="1" thickBot="1" x14ac:dyDescent="0.25">
      <c r="A2" s="8"/>
      <c r="B2" s="9"/>
      <c r="C2" s="10"/>
      <c r="D2" s="237" t="s">
        <v>249</v>
      </c>
      <c r="E2" s="237"/>
      <c r="F2" s="237"/>
      <c r="G2" s="237"/>
      <c r="H2" s="11"/>
      <c r="I2" s="215"/>
      <c r="J2" s="215" t="s">
        <v>6</v>
      </c>
      <c r="K2" s="215"/>
      <c r="L2" s="219"/>
      <c r="M2" s="257" t="s">
        <v>7</v>
      </c>
    </row>
    <row r="3" spans="1:15" ht="34.5" customHeight="1" x14ac:dyDescent="0.2">
      <c r="A3" s="247" t="str">
        <f>Erfolgsdaten!A3</f>
        <v>Einrichtung</v>
      </c>
      <c r="B3" s="248"/>
      <c r="C3" s="220"/>
      <c r="D3" s="13" t="s">
        <v>0</v>
      </c>
      <c r="E3" s="14" t="s">
        <v>1</v>
      </c>
      <c r="F3" s="249" t="s">
        <v>8</v>
      </c>
      <c r="G3" s="250"/>
      <c r="H3" s="221"/>
      <c r="I3" s="13" t="s">
        <v>242</v>
      </c>
      <c r="J3" s="14" t="s">
        <v>1</v>
      </c>
      <c r="K3" s="249" t="s">
        <v>8</v>
      </c>
      <c r="L3" s="251"/>
      <c r="M3" s="258"/>
    </row>
    <row r="4" spans="1:15" ht="12" customHeight="1" x14ac:dyDescent="0.2">
      <c r="A4" s="216"/>
      <c r="B4" s="16" t="s">
        <v>9</v>
      </c>
      <c r="C4" s="17"/>
      <c r="D4" s="18">
        <v>2020</v>
      </c>
      <c r="E4" s="19">
        <f>D4</f>
        <v>2020</v>
      </c>
      <c r="F4" s="217"/>
      <c r="G4" s="20"/>
      <c r="H4" s="21"/>
      <c r="I4" s="18">
        <v>2020</v>
      </c>
      <c r="J4" s="19">
        <f>I4</f>
        <v>2020</v>
      </c>
      <c r="K4" s="217"/>
      <c r="L4" s="23"/>
      <c r="M4" s="258"/>
    </row>
    <row r="5" spans="1:15" ht="12" customHeight="1" x14ac:dyDescent="0.2">
      <c r="A5" s="216"/>
      <c r="B5" s="16" t="s">
        <v>10</v>
      </c>
      <c r="C5" s="17"/>
      <c r="D5" s="13" t="s">
        <v>240</v>
      </c>
      <c r="E5" s="14" t="str">
        <f>D5</f>
        <v>1. Per. GJ</v>
      </c>
      <c r="F5" s="217"/>
      <c r="G5" s="20"/>
      <c r="H5" s="21"/>
      <c r="I5" s="13" t="s">
        <v>11</v>
      </c>
      <c r="J5" s="14" t="str">
        <f>I5</f>
        <v>GJ</v>
      </c>
      <c r="K5" s="217"/>
      <c r="L5" s="23"/>
      <c r="M5" s="258"/>
    </row>
    <row r="6" spans="1:15" ht="12" customHeight="1" x14ac:dyDescent="0.2">
      <c r="A6" s="216"/>
      <c r="B6" s="16" t="s">
        <v>12</v>
      </c>
      <c r="C6" s="17"/>
      <c r="D6" s="25" t="s">
        <v>243</v>
      </c>
      <c r="E6" s="26" t="str">
        <f>D6</f>
        <v xml:space="preserve">Jan 2020 - </v>
      </c>
      <c r="F6" s="217"/>
      <c r="G6" s="20"/>
      <c r="H6" s="21"/>
      <c r="I6" s="25" t="s">
        <v>243</v>
      </c>
      <c r="J6" s="26" t="str">
        <f>I6</f>
        <v xml:space="preserve">Jan 2020 - </v>
      </c>
      <c r="K6" s="217"/>
      <c r="L6" s="23"/>
      <c r="M6" s="258"/>
    </row>
    <row r="7" spans="1:15" ht="12" customHeight="1" x14ac:dyDescent="0.2">
      <c r="A7" s="216"/>
      <c r="B7" s="16"/>
      <c r="C7" s="17"/>
      <c r="D7" s="28">
        <v>43891</v>
      </c>
      <c r="E7" s="29">
        <f>D7</f>
        <v>43891</v>
      </c>
      <c r="F7" s="30"/>
      <c r="G7" s="31"/>
      <c r="H7" s="21"/>
      <c r="I7" s="28">
        <v>44166</v>
      </c>
      <c r="J7" s="29">
        <f>I7</f>
        <v>44166</v>
      </c>
      <c r="K7" s="30"/>
      <c r="L7" s="33"/>
      <c r="M7" s="258"/>
    </row>
    <row r="8" spans="1:15" ht="12" customHeight="1" thickBot="1" x14ac:dyDescent="0.25">
      <c r="A8" s="34"/>
      <c r="B8" s="35"/>
      <c r="C8" s="36"/>
      <c r="D8" s="37"/>
      <c r="E8" s="38"/>
      <c r="F8" s="39" t="s">
        <v>211</v>
      </c>
      <c r="G8" s="40" t="s">
        <v>14</v>
      </c>
      <c r="H8" s="41"/>
      <c r="I8" s="37"/>
      <c r="J8" s="38"/>
      <c r="K8" s="39" t="s">
        <v>211</v>
      </c>
      <c r="L8" s="43" t="s">
        <v>14</v>
      </c>
      <c r="M8" s="259"/>
    </row>
    <row r="9" spans="1:15" s="50" customFormat="1" ht="18" customHeight="1" thickTop="1" thickBot="1" x14ac:dyDescent="0.25">
      <c r="A9" s="178"/>
      <c r="B9" s="179"/>
      <c r="C9" s="180"/>
      <c r="D9" s="47"/>
      <c r="E9" s="47"/>
      <c r="F9" s="47"/>
      <c r="G9" s="180"/>
      <c r="H9" s="180"/>
      <c r="I9" s="47"/>
      <c r="J9" s="47"/>
      <c r="K9" s="47"/>
      <c r="L9" s="49"/>
      <c r="M9" s="156"/>
    </row>
    <row r="10" spans="1:15" s="160" customFormat="1" ht="15" customHeight="1" thickBot="1" x14ac:dyDescent="0.25">
      <c r="A10" s="51"/>
      <c r="B10" s="52" t="s">
        <v>212</v>
      </c>
      <c r="C10" s="184"/>
      <c r="D10" s="70"/>
      <c r="E10" s="108">
        <f t="shared" ref="E10:E15" si="0">J10</f>
        <v>0</v>
      </c>
      <c r="F10" s="108">
        <f t="shared" ref="F10:F15" si="1">D10-E10</f>
        <v>0</v>
      </c>
      <c r="G10" s="108" t="str">
        <f>IF(AND(D10&lt;&gt;0,E10&lt;&gt;0,F10&lt;&gt;0),(IF(F10/ABS(E10)&gt;1,"&gt; 100",(IF(F10/ABS(E10) &lt; -1,"&lt; 100",F10/ABS(E10)%)))),"")</f>
        <v/>
      </c>
      <c r="H10" s="184"/>
      <c r="I10" s="70"/>
      <c r="J10" s="108"/>
      <c r="K10" s="108">
        <f t="shared" ref="K10:K15" si="2">I10-J10</f>
        <v>0</v>
      </c>
      <c r="L10" s="108" t="str">
        <f>IF(AND(I10&lt;&gt;0,J10&lt;&gt;0,K10&lt;&gt;0),(IF(K10/ABS(J10)&gt;1,"&gt; 100",(IF(K10/ABS(J10) &lt; -1,"&lt; 100",K10/ABS(J10)%)))),"")</f>
        <v/>
      </c>
      <c r="M10" s="226"/>
    </row>
    <row r="11" spans="1:15" ht="12" customHeight="1" outlineLevel="1" x14ac:dyDescent="0.2">
      <c r="A11" s="89"/>
      <c r="B11" s="90" t="s">
        <v>213</v>
      </c>
      <c r="C11" s="184"/>
      <c r="D11" s="63"/>
      <c r="E11" s="91">
        <f t="shared" si="0"/>
        <v>0</v>
      </c>
      <c r="F11" s="91">
        <f t="shared" si="1"/>
        <v>0</v>
      </c>
      <c r="G11" s="91" t="str">
        <f t="shared" ref="G11:G31" si="3">IF(AND(D11&lt;&gt;0,E11&lt;&gt;0,F11&lt;&gt;0),(IF(F11/ABS(E11)&gt;1,"&gt; 100",(IF(F11/ABS(E11) &lt; -1,"&lt; 100",F11/ABS(E11)%)))),"")</f>
        <v/>
      </c>
      <c r="H11" s="184"/>
      <c r="I11" s="63"/>
      <c r="J11" s="91"/>
      <c r="K11" s="91">
        <f t="shared" si="2"/>
        <v>0</v>
      </c>
      <c r="L11" s="91" t="str">
        <f t="shared" ref="L11:L31" si="4">IF(AND(I11&lt;&gt;0,J11&lt;&gt;0,K11&lt;&gt;0),(IF(K11/ABS(J11)&gt;1,"&gt; 100",(IF(K11/ABS(J11) &lt; -1,"&lt; 100",K11/ABS(J11)%)))),"")</f>
        <v/>
      </c>
      <c r="M11" s="222"/>
    </row>
    <row r="12" spans="1:15" ht="12" customHeight="1" outlineLevel="1" x14ac:dyDescent="0.2">
      <c r="A12" s="89"/>
      <c r="B12" s="90" t="s">
        <v>214</v>
      </c>
      <c r="C12" s="184"/>
      <c r="D12" s="63"/>
      <c r="E12" s="91">
        <f t="shared" si="0"/>
        <v>0</v>
      </c>
      <c r="F12" s="91">
        <f t="shared" si="1"/>
        <v>0</v>
      </c>
      <c r="G12" s="91" t="str">
        <f t="shared" si="3"/>
        <v/>
      </c>
      <c r="H12" s="184"/>
      <c r="I12" s="63"/>
      <c r="J12" s="91"/>
      <c r="K12" s="91">
        <f t="shared" si="2"/>
        <v>0</v>
      </c>
      <c r="L12" s="91" t="str">
        <f t="shared" si="4"/>
        <v/>
      </c>
      <c r="M12" s="222"/>
      <c r="O12" s="227"/>
    </row>
    <row r="13" spans="1:15" ht="12" customHeight="1" outlineLevel="1" x14ac:dyDescent="0.2">
      <c r="A13" s="89"/>
      <c r="B13" s="90" t="s">
        <v>215</v>
      </c>
      <c r="C13" s="184"/>
      <c r="D13" s="63"/>
      <c r="E13" s="91">
        <f t="shared" si="0"/>
        <v>0</v>
      </c>
      <c r="F13" s="91">
        <f t="shared" si="1"/>
        <v>0</v>
      </c>
      <c r="G13" s="91" t="str">
        <f t="shared" si="3"/>
        <v/>
      </c>
      <c r="H13" s="184"/>
      <c r="I13" s="63"/>
      <c r="J13" s="91"/>
      <c r="K13" s="91">
        <f t="shared" si="2"/>
        <v>0</v>
      </c>
      <c r="L13" s="91" t="str">
        <f t="shared" si="4"/>
        <v/>
      </c>
      <c r="M13" s="222"/>
    </row>
    <row r="14" spans="1:15" ht="12" customHeight="1" x14ac:dyDescent="0.2">
      <c r="A14" s="89"/>
      <c r="B14" s="90" t="s">
        <v>216</v>
      </c>
      <c r="C14" s="184"/>
      <c r="D14" s="63">
        <f>D10-D13</f>
        <v>0</v>
      </c>
      <c r="E14" s="91">
        <f t="shared" si="0"/>
        <v>0</v>
      </c>
      <c r="F14" s="91">
        <f t="shared" si="1"/>
        <v>0</v>
      </c>
      <c r="G14" s="91" t="str">
        <f t="shared" si="3"/>
        <v/>
      </c>
      <c r="H14" s="184"/>
      <c r="I14" s="63">
        <f>I10-I13</f>
        <v>0</v>
      </c>
      <c r="J14" s="91"/>
      <c r="K14" s="91">
        <f t="shared" si="2"/>
        <v>0</v>
      </c>
      <c r="L14" s="91" t="str">
        <f t="shared" si="4"/>
        <v/>
      </c>
      <c r="M14" s="222"/>
    </row>
    <row r="15" spans="1:15" ht="12" customHeight="1" outlineLevel="1" thickBot="1" x14ac:dyDescent="0.25">
      <c r="A15" s="148"/>
      <c r="B15" s="149" t="s">
        <v>217</v>
      </c>
      <c r="C15" s="184"/>
      <c r="D15" s="196"/>
      <c r="E15" s="150">
        <f t="shared" si="0"/>
        <v>0</v>
      </c>
      <c r="F15" s="150">
        <f t="shared" si="1"/>
        <v>0</v>
      </c>
      <c r="G15" s="150" t="str">
        <f t="shared" si="3"/>
        <v/>
      </c>
      <c r="H15" s="184"/>
      <c r="I15" s="196"/>
      <c r="J15" s="150"/>
      <c r="K15" s="150">
        <f t="shared" si="2"/>
        <v>0</v>
      </c>
      <c r="L15" s="150" t="str">
        <f t="shared" si="4"/>
        <v/>
      </c>
      <c r="M15" s="222"/>
    </row>
    <row r="16" spans="1:15" ht="12" customHeight="1" outlineLevel="1" x14ac:dyDescent="0.2">
      <c r="A16" s="197"/>
      <c r="B16" s="198"/>
      <c r="C16" s="184"/>
      <c r="D16" s="151"/>
      <c r="E16" s="151"/>
      <c r="F16" s="151"/>
      <c r="G16" s="151"/>
      <c r="H16" s="184"/>
      <c r="I16" s="151"/>
      <c r="J16" s="151"/>
      <c r="K16" s="151"/>
      <c r="L16" s="151"/>
      <c r="M16" s="59"/>
    </row>
    <row r="17" spans="1:13" ht="12" customHeight="1" outlineLevel="1" thickBot="1" x14ac:dyDescent="0.25">
      <c r="A17" s="197"/>
      <c r="B17" s="198"/>
      <c r="C17" s="184"/>
      <c r="D17" s="199"/>
      <c r="E17" s="199"/>
      <c r="F17" s="199"/>
      <c r="G17" s="199"/>
      <c r="H17" s="184"/>
      <c r="I17" s="199"/>
      <c r="J17" s="199"/>
      <c r="K17" s="199"/>
      <c r="L17" s="199"/>
      <c r="M17" s="59"/>
    </row>
    <row r="18" spans="1:13" ht="12" customHeight="1" outlineLevel="1" thickBot="1" x14ac:dyDescent="0.25">
      <c r="A18" s="51"/>
      <c r="B18" s="52" t="s">
        <v>218</v>
      </c>
      <c r="C18" s="184"/>
      <c r="D18" s="70"/>
      <c r="E18" s="69">
        <f t="shared" ref="E18:E25" si="5">J18</f>
        <v>0</v>
      </c>
      <c r="F18" s="69">
        <f t="shared" ref="F18:F25" si="6">D18-E18</f>
        <v>0</v>
      </c>
      <c r="G18" s="69" t="str">
        <f t="shared" si="3"/>
        <v/>
      </c>
      <c r="H18" s="184"/>
      <c r="I18" s="70"/>
      <c r="J18" s="69"/>
      <c r="K18" s="69">
        <f t="shared" ref="K18:K25" si="7">I18-J18</f>
        <v>0</v>
      </c>
      <c r="L18" s="69" t="str">
        <f t="shared" si="4"/>
        <v/>
      </c>
      <c r="M18" s="222"/>
    </row>
    <row r="19" spans="1:13" ht="12" customHeight="1" x14ac:dyDescent="0.2">
      <c r="A19" s="89"/>
      <c r="B19" s="90" t="s">
        <v>213</v>
      </c>
      <c r="C19" s="184"/>
      <c r="D19" s="63"/>
      <c r="E19" s="91">
        <f t="shared" si="5"/>
        <v>0</v>
      </c>
      <c r="F19" s="91">
        <f t="shared" si="6"/>
        <v>0</v>
      </c>
      <c r="G19" s="91" t="str">
        <f t="shared" si="3"/>
        <v/>
      </c>
      <c r="H19" s="184"/>
      <c r="I19" s="63"/>
      <c r="J19" s="91"/>
      <c r="K19" s="91">
        <f t="shared" si="7"/>
        <v>0</v>
      </c>
      <c r="L19" s="91" t="str">
        <f t="shared" si="4"/>
        <v/>
      </c>
      <c r="M19" s="222"/>
    </row>
    <row r="20" spans="1:13" ht="12" customHeight="1" x14ac:dyDescent="0.2">
      <c r="A20" s="89"/>
      <c r="B20" s="90" t="s">
        <v>214</v>
      </c>
      <c r="C20" s="184"/>
      <c r="D20" s="63"/>
      <c r="E20" s="91">
        <f t="shared" si="5"/>
        <v>0</v>
      </c>
      <c r="F20" s="91">
        <f t="shared" si="6"/>
        <v>0</v>
      </c>
      <c r="G20" s="91" t="str">
        <f t="shared" si="3"/>
        <v/>
      </c>
      <c r="H20" s="184"/>
      <c r="I20" s="63"/>
      <c r="J20" s="91"/>
      <c r="K20" s="91">
        <f t="shared" si="7"/>
        <v>0</v>
      </c>
      <c r="L20" s="91" t="str">
        <f t="shared" si="4"/>
        <v/>
      </c>
      <c r="M20" s="222"/>
    </row>
    <row r="21" spans="1:13" ht="12" customHeight="1" outlineLevel="1" x14ac:dyDescent="0.2">
      <c r="A21" s="89"/>
      <c r="B21" s="90" t="s">
        <v>219</v>
      </c>
      <c r="C21" s="184"/>
      <c r="D21" s="63"/>
      <c r="E21" s="91">
        <f t="shared" si="5"/>
        <v>0</v>
      </c>
      <c r="F21" s="91">
        <f t="shared" si="6"/>
        <v>0</v>
      </c>
      <c r="G21" s="91" t="str">
        <f t="shared" si="3"/>
        <v/>
      </c>
      <c r="H21" s="184"/>
      <c r="I21" s="63"/>
      <c r="J21" s="91"/>
      <c r="K21" s="91">
        <f t="shared" si="7"/>
        <v>0</v>
      </c>
      <c r="L21" s="91" t="str">
        <f t="shared" si="4"/>
        <v/>
      </c>
      <c r="M21" s="222"/>
    </row>
    <row r="22" spans="1:13" ht="12" customHeight="1" outlineLevel="1" x14ac:dyDescent="0.2">
      <c r="A22" s="89"/>
      <c r="B22" s="90" t="s">
        <v>215</v>
      </c>
      <c r="C22" s="184"/>
      <c r="D22" s="63"/>
      <c r="E22" s="91">
        <f t="shared" si="5"/>
        <v>0</v>
      </c>
      <c r="F22" s="91">
        <f t="shared" si="6"/>
        <v>0</v>
      </c>
      <c r="G22" s="91" t="str">
        <f t="shared" si="3"/>
        <v/>
      </c>
      <c r="H22" s="184"/>
      <c r="I22" s="63"/>
      <c r="J22" s="91"/>
      <c r="K22" s="91">
        <f t="shared" si="7"/>
        <v>0</v>
      </c>
      <c r="L22" s="91" t="str">
        <f t="shared" si="4"/>
        <v/>
      </c>
      <c r="M22" s="222"/>
    </row>
    <row r="23" spans="1:13" ht="12" customHeight="1" outlineLevel="1" x14ac:dyDescent="0.2">
      <c r="A23" s="89"/>
      <c r="B23" s="90" t="s">
        <v>216</v>
      </c>
      <c r="C23" s="184"/>
      <c r="D23" s="63"/>
      <c r="E23" s="91">
        <f t="shared" si="5"/>
        <v>0</v>
      </c>
      <c r="F23" s="91">
        <f t="shared" si="6"/>
        <v>0</v>
      </c>
      <c r="G23" s="91" t="str">
        <f t="shared" si="3"/>
        <v/>
      </c>
      <c r="H23" s="184"/>
      <c r="I23" s="63"/>
      <c r="J23" s="91"/>
      <c r="K23" s="91">
        <f t="shared" si="7"/>
        <v>0</v>
      </c>
      <c r="L23" s="91" t="str">
        <f t="shared" si="4"/>
        <v/>
      </c>
      <c r="M23" s="222"/>
    </row>
    <row r="24" spans="1:13" ht="12" customHeight="1" outlineLevel="1" x14ac:dyDescent="0.2">
      <c r="A24" s="89"/>
      <c r="B24" s="90" t="s">
        <v>217</v>
      </c>
      <c r="C24" s="184"/>
      <c r="D24" s="63"/>
      <c r="E24" s="91">
        <f t="shared" si="5"/>
        <v>0</v>
      </c>
      <c r="F24" s="91">
        <f t="shared" si="6"/>
        <v>0</v>
      </c>
      <c r="G24" s="91" t="str">
        <f t="shared" si="3"/>
        <v/>
      </c>
      <c r="H24" s="184"/>
      <c r="I24" s="63"/>
      <c r="J24" s="91"/>
      <c r="K24" s="91">
        <f t="shared" si="7"/>
        <v>0</v>
      </c>
      <c r="L24" s="91" t="str">
        <f t="shared" si="4"/>
        <v/>
      </c>
      <c r="M24" s="222"/>
    </row>
    <row r="25" spans="1:13" ht="12" customHeight="1" outlineLevel="1" thickBot="1" x14ac:dyDescent="0.25">
      <c r="A25" s="148"/>
      <c r="B25" s="149" t="s">
        <v>220</v>
      </c>
      <c r="C25" s="184"/>
      <c r="D25" s="196"/>
      <c r="E25" s="150">
        <f t="shared" si="5"/>
        <v>0</v>
      </c>
      <c r="F25" s="150">
        <f t="shared" si="6"/>
        <v>0</v>
      </c>
      <c r="G25" s="150" t="str">
        <f t="shared" si="3"/>
        <v/>
      </c>
      <c r="H25" s="184"/>
      <c r="I25" s="196"/>
      <c r="J25" s="150"/>
      <c r="K25" s="150">
        <f t="shared" si="7"/>
        <v>0</v>
      </c>
      <c r="L25" s="150" t="str">
        <f t="shared" si="4"/>
        <v/>
      </c>
      <c r="M25" s="222"/>
    </row>
    <row r="26" spans="1:13" ht="12" customHeight="1" outlineLevel="1" x14ac:dyDescent="0.2">
      <c r="A26" s="200"/>
      <c r="B26" s="130"/>
      <c r="C26" s="184"/>
      <c r="D26" s="201"/>
      <c r="E26" s="201"/>
      <c r="F26" s="201"/>
      <c r="G26" s="201"/>
      <c r="H26" s="184"/>
      <c r="I26" s="201"/>
      <c r="J26" s="201"/>
      <c r="K26" s="201"/>
      <c r="L26" s="201"/>
      <c r="M26" s="59"/>
    </row>
    <row r="27" spans="1:13" ht="12" customHeight="1" thickBot="1" x14ac:dyDescent="0.25">
      <c r="A27" s="200"/>
      <c r="B27" s="130"/>
      <c r="C27" s="202"/>
      <c r="D27" s="201"/>
      <c r="E27" s="201"/>
      <c r="F27" s="201"/>
      <c r="G27" s="201"/>
      <c r="H27" s="203"/>
      <c r="I27" s="201"/>
      <c r="J27" s="201"/>
      <c r="K27" s="201"/>
      <c r="L27" s="201"/>
      <c r="M27" s="59"/>
    </row>
    <row r="28" spans="1:13" s="160" customFormat="1" ht="12" customHeight="1" thickBot="1" x14ac:dyDescent="0.25">
      <c r="A28" s="51"/>
      <c r="B28" s="52" t="s">
        <v>221</v>
      </c>
      <c r="C28" s="194"/>
      <c r="D28" s="70"/>
      <c r="E28" s="69">
        <f>J28</f>
        <v>0</v>
      </c>
      <c r="F28" s="69">
        <f>D28-E28</f>
        <v>0</v>
      </c>
      <c r="G28" s="69" t="str">
        <f t="shared" si="3"/>
        <v/>
      </c>
      <c r="H28" s="194"/>
      <c r="I28" s="70"/>
      <c r="J28" s="69">
        <v>0</v>
      </c>
      <c r="K28" s="69">
        <f>I28-J28</f>
        <v>0</v>
      </c>
      <c r="L28" s="69" t="str">
        <f t="shared" si="4"/>
        <v/>
      </c>
      <c r="M28" s="226"/>
    </row>
    <row r="29" spans="1:13" ht="12" customHeight="1" outlineLevel="1" x14ac:dyDescent="0.2">
      <c r="A29" s="89"/>
      <c r="B29" s="90" t="s">
        <v>215</v>
      </c>
      <c r="C29" s="194"/>
      <c r="D29" s="63"/>
      <c r="E29" s="91">
        <f>J29</f>
        <v>0</v>
      </c>
      <c r="F29" s="91">
        <f>D29-E29</f>
        <v>0</v>
      </c>
      <c r="G29" s="91" t="str">
        <f t="shared" si="3"/>
        <v/>
      </c>
      <c r="H29" s="194"/>
      <c r="I29" s="63"/>
      <c r="J29" s="91">
        <v>0</v>
      </c>
      <c r="K29" s="91">
        <f>I29-J29</f>
        <v>0</v>
      </c>
      <c r="L29" s="91" t="str">
        <f t="shared" si="4"/>
        <v/>
      </c>
      <c r="M29" s="222"/>
    </row>
    <row r="30" spans="1:13" ht="12" customHeight="1" outlineLevel="1" x14ac:dyDescent="0.2">
      <c r="A30" s="89"/>
      <c r="B30" s="90" t="s">
        <v>216</v>
      </c>
      <c r="C30" s="194"/>
      <c r="D30" s="63"/>
      <c r="E30" s="91">
        <f>J30</f>
        <v>0</v>
      </c>
      <c r="F30" s="91">
        <f>D30-E30</f>
        <v>0</v>
      </c>
      <c r="G30" s="91" t="str">
        <f t="shared" si="3"/>
        <v/>
      </c>
      <c r="H30" s="194"/>
      <c r="I30" s="63"/>
      <c r="J30" s="91">
        <v>0</v>
      </c>
      <c r="K30" s="91">
        <f>I30-J30</f>
        <v>0</v>
      </c>
      <c r="L30" s="91" t="str">
        <f t="shared" si="4"/>
        <v/>
      </c>
      <c r="M30" s="222"/>
    </row>
    <row r="31" spans="1:13" ht="12" customHeight="1" outlineLevel="1" thickBot="1" x14ac:dyDescent="0.25">
      <c r="A31" s="148"/>
      <c r="B31" s="149" t="s">
        <v>217</v>
      </c>
      <c r="C31" s="153"/>
      <c r="D31" s="196"/>
      <c r="E31" s="150">
        <f>J31</f>
        <v>0</v>
      </c>
      <c r="F31" s="150">
        <f>D31-E31</f>
        <v>0</v>
      </c>
      <c r="G31" s="150" t="str">
        <f t="shared" si="3"/>
        <v/>
      </c>
      <c r="H31" s="171"/>
      <c r="I31" s="196"/>
      <c r="J31" s="150">
        <v>0</v>
      </c>
      <c r="K31" s="150">
        <f>I31-J31</f>
        <v>0</v>
      </c>
      <c r="L31" s="150" t="str">
        <f t="shared" si="4"/>
        <v/>
      </c>
      <c r="M31" s="223"/>
    </row>
    <row r="32" spans="1:13" ht="12" customHeight="1" outlineLevel="1" x14ac:dyDescent="0.2">
      <c r="A32" s="172"/>
      <c r="B32" s="172"/>
      <c r="C32" s="194"/>
      <c r="D32" s="194"/>
      <c r="E32" s="195"/>
      <c r="F32" s="131"/>
      <c r="G32" s="194"/>
      <c r="H32" s="194"/>
      <c r="I32" s="195"/>
      <c r="J32" s="131"/>
      <c r="K32" s="175"/>
      <c r="L32" s="12"/>
    </row>
    <row r="33" spans="1:13" ht="12" customHeight="1" outlineLevel="1" x14ac:dyDescent="0.2">
      <c r="A33" s="172"/>
      <c r="B33" s="172"/>
      <c r="C33" s="194"/>
      <c r="D33" s="194"/>
      <c r="E33" s="195"/>
      <c r="F33" s="131"/>
      <c r="G33" s="194"/>
      <c r="H33" s="194"/>
      <c r="I33" s="195"/>
      <c r="J33" s="131"/>
      <c r="K33" s="175"/>
      <c r="L33" s="12"/>
    </row>
    <row r="34" spans="1:13" ht="12" customHeight="1" outlineLevel="1" x14ac:dyDescent="0.2">
      <c r="A34" s="89"/>
      <c r="B34" s="90" t="s">
        <v>245</v>
      </c>
      <c r="C34" s="194"/>
      <c r="D34" s="63"/>
      <c r="E34" s="91"/>
      <c r="F34" s="91"/>
      <c r="G34" s="91"/>
      <c r="H34" s="194"/>
      <c r="I34" s="63"/>
      <c r="J34" s="91"/>
      <c r="K34" s="91"/>
      <c r="L34" s="91"/>
      <c r="M34" s="222"/>
    </row>
    <row r="35" spans="1:13" ht="12" customHeight="1" outlineLevel="1" x14ac:dyDescent="0.2">
      <c r="A35" s="89"/>
      <c r="B35" s="90" t="s">
        <v>246</v>
      </c>
      <c r="C35" s="194"/>
      <c r="D35" s="63"/>
      <c r="E35" s="91"/>
      <c r="F35" s="91"/>
      <c r="G35" s="91"/>
      <c r="H35" s="194"/>
      <c r="I35" s="63"/>
      <c r="J35" s="91"/>
      <c r="K35" s="91"/>
      <c r="L35" s="91"/>
      <c r="M35" s="222"/>
    </row>
    <row r="36" spans="1:13" ht="12" customHeight="1" outlineLevel="1" thickBot="1" x14ac:dyDescent="0.25">
      <c r="A36" s="148"/>
      <c r="B36" s="149" t="s">
        <v>247</v>
      </c>
      <c r="C36" s="153"/>
      <c r="D36" s="196"/>
      <c r="E36" s="150"/>
      <c r="F36" s="150"/>
      <c r="G36" s="150"/>
      <c r="H36" s="171"/>
      <c r="I36" s="196"/>
      <c r="J36" s="150"/>
      <c r="K36" s="150"/>
      <c r="L36" s="150"/>
      <c r="M36" s="223"/>
    </row>
    <row r="37" spans="1:13" ht="12" customHeight="1" outlineLevel="1" x14ac:dyDescent="0.2">
      <c r="A37" s="172"/>
      <c r="B37" s="172"/>
      <c r="C37" s="194"/>
      <c r="D37" s="194"/>
      <c r="E37" s="195"/>
      <c r="F37" s="131"/>
      <c r="G37" s="194"/>
      <c r="H37" s="194"/>
      <c r="I37" s="195"/>
      <c r="J37" s="131"/>
      <c r="K37" s="175"/>
      <c r="L37" s="12"/>
    </row>
    <row r="38" spans="1:13" ht="12" customHeight="1" outlineLevel="1" x14ac:dyDescent="0.2">
      <c r="A38" s="172"/>
      <c r="B38" s="172"/>
      <c r="C38" s="194"/>
      <c r="D38" s="194"/>
      <c r="E38" s="195"/>
      <c r="F38" s="131"/>
      <c r="G38" s="194"/>
      <c r="H38" s="194"/>
      <c r="I38" s="195"/>
      <c r="J38" s="131"/>
      <c r="K38" s="175"/>
      <c r="L38" s="12"/>
    </row>
    <row r="39" spans="1:13" ht="12" customHeight="1" outlineLevel="1" x14ac:dyDescent="0.2">
      <c r="A39" s="172"/>
      <c r="B39" s="172"/>
      <c r="C39" s="194"/>
      <c r="D39" s="194"/>
      <c r="E39" s="195"/>
      <c r="F39" s="131"/>
      <c r="G39" s="194"/>
      <c r="H39" s="194"/>
      <c r="I39" s="195"/>
      <c r="J39" s="131"/>
      <c r="K39" s="175"/>
      <c r="L39" s="12"/>
    </row>
    <row r="40" spans="1:13" ht="15.75" customHeight="1" outlineLevel="1" x14ac:dyDescent="0.2">
      <c r="A40" s="242" t="s">
        <v>142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  <row r="41" spans="1:13" ht="12" customHeight="1" outlineLevel="1" x14ac:dyDescent="0.2">
      <c r="A41" s="240"/>
      <c r="B41" s="240"/>
      <c r="C41" s="240"/>
      <c r="D41" s="240"/>
      <c r="E41" s="240"/>
      <c r="F41" s="240"/>
      <c r="G41" s="240"/>
      <c r="H41" s="240"/>
      <c r="I41" s="241"/>
      <c r="J41" s="241"/>
      <c r="K41" s="241"/>
      <c r="L41" s="241"/>
      <c r="M41" s="241"/>
    </row>
    <row r="42" spans="1:13" ht="12" customHeight="1" outlineLevel="1" x14ac:dyDescent="0.2">
      <c r="A42" s="240"/>
      <c r="B42" s="240"/>
      <c r="C42" s="240"/>
      <c r="D42" s="240"/>
      <c r="E42" s="240"/>
      <c r="F42" s="240"/>
      <c r="G42" s="240"/>
      <c r="H42" s="240"/>
      <c r="I42" s="241"/>
      <c r="J42" s="241"/>
      <c r="K42" s="241"/>
      <c r="L42" s="241"/>
      <c r="M42" s="241"/>
    </row>
    <row r="43" spans="1:13" ht="12" customHeight="1" outlineLevel="1" x14ac:dyDescent="0.2">
      <c r="A43" s="240"/>
      <c r="B43" s="240"/>
      <c r="C43" s="240"/>
      <c r="D43" s="240"/>
      <c r="E43" s="240"/>
      <c r="F43" s="240"/>
      <c r="G43" s="240"/>
      <c r="H43" s="240"/>
      <c r="I43" s="241"/>
      <c r="J43" s="241"/>
      <c r="K43" s="241"/>
      <c r="L43" s="241"/>
      <c r="M43" s="241"/>
    </row>
    <row r="44" spans="1:13" ht="12" customHeight="1" outlineLevel="1" x14ac:dyDescent="0.2">
      <c r="A44" s="240"/>
      <c r="B44" s="240"/>
      <c r="C44" s="240"/>
      <c r="D44" s="240"/>
      <c r="E44" s="240"/>
      <c r="F44" s="240"/>
      <c r="G44" s="240"/>
      <c r="H44" s="240"/>
      <c r="I44" s="241"/>
      <c r="J44" s="241"/>
      <c r="K44" s="241"/>
      <c r="L44" s="241"/>
      <c r="M44" s="241"/>
    </row>
    <row r="45" spans="1:13" s="160" customFormat="1" ht="1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1"/>
      <c r="J45" s="241"/>
      <c r="K45" s="241"/>
      <c r="L45" s="241"/>
      <c r="M45" s="241"/>
    </row>
    <row r="46" spans="1:13" ht="12.75" customHeight="1" x14ac:dyDescent="0.2">
      <c r="A46" s="240"/>
      <c r="B46" s="240"/>
      <c r="C46" s="240"/>
      <c r="D46" s="240"/>
      <c r="E46" s="240"/>
      <c r="F46" s="240"/>
      <c r="G46" s="240"/>
      <c r="H46" s="240"/>
      <c r="I46" s="241"/>
      <c r="J46" s="241"/>
      <c r="K46" s="241"/>
      <c r="L46" s="241"/>
      <c r="M46" s="241"/>
    </row>
    <row r="47" spans="1:13" ht="12" customHeight="1" x14ac:dyDescent="0.2">
      <c r="A47" s="240"/>
      <c r="B47" s="240"/>
      <c r="C47" s="240"/>
      <c r="D47" s="240"/>
      <c r="E47" s="240"/>
      <c r="F47" s="240"/>
      <c r="G47" s="240"/>
      <c r="H47" s="240"/>
      <c r="I47" s="241"/>
      <c r="J47" s="241"/>
      <c r="K47" s="241"/>
      <c r="L47" s="241"/>
      <c r="M47" s="241"/>
    </row>
    <row r="48" spans="1:13" ht="12" customHeight="1" outlineLevel="1" x14ac:dyDescent="0.2">
      <c r="A48" s="240"/>
      <c r="B48" s="240"/>
      <c r="C48" s="240"/>
      <c r="D48" s="240"/>
      <c r="E48" s="240"/>
      <c r="F48" s="240"/>
      <c r="G48" s="240"/>
      <c r="H48" s="240"/>
      <c r="I48" s="241"/>
      <c r="J48" s="241"/>
      <c r="K48" s="241"/>
      <c r="L48" s="241"/>
      <c r="M48" s="241"/>
    </row>
    <row r="49" spans="1:12" ht="12" customHeight="1" outlineLevel="1" x14ac:dyDescent="0.2">
      <c r="A49" s="172"/>
      <c r="B49" s="172"/>
      <c r="C49" s="194"/>
      <c r="D49" s="194"/>
      <c r="E49" s="195"/>
      <c r="F49" s="131"/>
      <c r="G49" s="194"/>
      <c r="H49" s="194"/>
      <c r="I49" s="195"/>
      <c r="J49" s="131"/>
      <c r="K49" s="175"/>
      <c r="L49" s="12"/>
    </row>
    <row r="50" spans="1:12" s="160" customFormat="1" ht="12" customHeight="1" x14ac:dyDescent="0.2">
      <c r="A50" s="228"/>
      <c r="B50" s="174"/>
      <c r="C50" s="194"/>
      <c r="D50" s="194"/>
      <c r="E50" s="195"/>
      <c r="F50" s="131"/>
      <c r="G50" s="194"/>
      <c r="H50" s="194"/>
      <c r="I50" s="195"/>
      <c r="J50" s="131"/>
      <c r="K50" s="224"/>
      <c r="L50" s="204"/>
    </row>
    <row r="51" spans="1:12" ht="12" customHeight="1" x14ac:dyDescent="0.2">
      <c r="A51" s="172"/>
      <c r="B51" s="172"/>
      <c r="C51" s="194"/>
      <c r="D51" s="194"/>
      <c r="E51" s="195"/>
      <c r="F51" s="131"/>
      <c r="G51" s="194"/>
      <c r="H51" s="194"/>
      <c r="I51" s="195"/>
      <c r="J51" s="131"/>
      <c r="K51" s="175"/>
      <c r="L51" s="12"/>
    </row>
    <row r="52" spans="1:12" ht="6" customHeight="1" x14ac:dyDescent="0.2">
      <c r="A52" s="172"/>
      <c r="B52" s="172"/>
      <c r="C52" s="173"/>
      <c r="D52" s="173"/>
      <c r="E52" s="173"/>
      <c r="F52" s="131"/>
      <c r="G52" s="173"/>
      <c r="H52" s="173"/>
      <c r="I52" s="173"/>
      <c r="J52" s="131"/>
      <c r="K52" s="175"/>
      <c r="L52" s="12"/>
    </row>
    <row r="53" spans="1:12" s="50" customFormat="1" ht="18" customHeight="1" x14ac:dyDescent="0.2">
      <c r="A53" s="155"/>
      <c r="B53" s="176"/>
      <c r="C53" s="176"/>
      <c r="D53" s="176"/>
      <c r="E53" s="176"/>
      <c r="F53" s="176"/>
      <c r="G53" s="176"/>
      <c r="H53" s="176"/>
      <c r="I53" s="176"/>
      <c r="J53" s="176"/>
      <c r="K53" s="176"/>
    </row>
    <row r="54" spans="1:12" ht="12" x14ac:dyDescent="0.2">
      <c r="A54" s="225"/>
      <c r="B54" s="252"/>
      <c r="C54" s="252"/>
      <c r="D54" s="252"/>
      <c r="E54" s="252"/>
      <c r="F54" s="252"/>
      <c r="G54" s="252"/>
      <c r="H54" s="252"/>
      <c r="I54" s="252"/>
      <c r="J54" s="252"/>
      <c r="K54" s="252"/>
    </row>
    <row r="55" spans="1:12" ht="12" x14ac:dyDescent="0.2">
      <c r="A55" s="225"/>
      <c r="B55" s="252"/>
      <c r="C55" s="252"/>
      <c r="D55" s="252"/>
      <c r="E55" s="252"/>
      <c r="F55" s="252"/>
      <c r="G55" s="252"/>
      <c r="H55" s="252"/>
      <c r="I55" s="252"/>
      <c r="J55" s="252"/>
      <c r="K55" s="252"/>
    </row>
    <row r="56" spans="1:12" ht="12" x14ac:dyDescent="0.2">
      <c r="A56" s="225"/>
      <c r="B56" s="252"/>
      <c r="C56" s="252"/>
      <c r="D56" s="252"/>
      <c r="E56" s="252"/>
      <c r="F56" s="252"/>
      <c r="G56" s="252"/>
      <c r="H56" s="252"/>
      <c r="I56" s="252"/>
      <c r="J56" s="252"/>
      <c r="K56" s="252"/>
    </row>
    <row r="57" spans="1:12" ht="12" x14ac:dyDescent="0.2">
      <c r="A57" s="225"/>
      <c r="B57" s="252"/>
      <c r="C57" s="252"/>
      <c r="D57" s="252"/>
      <c r="E57" s="252"/>
      <c r="F57" s="252"/>
      <c r="G57" s="252"/>
      <c r="H57" s="252"/>
      <c r="I57" s="252"/>
      <c r="J57" s="252"/>
      <c r="K57" s="252"/>
    </row>
    <row r="58" spans="1:12" ht="12" x14ac:dyDescent="0.2">
      <c r="A58" s="225"/>
      <c r="B58" s="252"/>
      <c r="C58" s="252"/>
      <c r="D58" s="252"/>
      <c r="E58" s="252"/>
      <c r="F58" s="252"/>
      <c r="G58" s="252"/>
      <c r="H58" s="252"/>
      <c r="I58" s="252"/>
      <c r="J58" s="252"/>
      <c r="K58" s="252"/>
    </row>
    <row r="59" spans="1:12" ht="12" x14ac:dyDescent="0.2">
      <c r="A59" s="225"/>
      <c r="B59" s="252"/>
      <c r="C59" s="252"/>
      <c r="D59" s="252"/>
      <c r="E59" s="252"/>
      <c r="F59" s="252"/>
      <c r="G59" s="252"/>
      <c r="H59" s="252"/>
      <c r="I59" s="252"/>
      <c r="J59" s="252"/>
      <c r="K59" s="252"/>
    </row>
    <row r="60" spans="1:12" ht="12" x14ac:dyDescent="0.2">
      <c r="A60" s="225"/>
      <c r="B60" s="252"/>
      <c r="C60" s="252"/>
      <c r="D60" s="252"/>
      <c r="E60" s="252"/>
      <c r="F60" s="252"/>
      <c r="G60" s="252"/>
      <c r="H60" s="252"/>
      <c r="I60" s="252"/>
      <c r="J60" s="252"/>
      <c r="K60" s="252"/>
    </row>
    <row r="61" spans="1:12" ht="12" x14ac:dyDescent="0.2">
      <c r="A61" s="225"/>
      <c r="B61" s="252"/>
      <c r="C61" s="252"/>
      <c r="D61" s="252"/>
      <c r="E61" s="252"/>
      <c r="F61" s="252"/>
      <c r="G61" s="252"/>
      <c r="H61" s="252"/>
      <c r="I61" s="252"/>
      <c r="J61" s="252"/>
      <c r="K61" s="252"/>
    </row>
    <row r="62" spans="1:12" ht="12" x14ac:dyDescent="0.2">
      <c r="A62" s="225"/>
      <c r="B62" s="252"/>
      <c r="C62" s="252"/>
      <c r="D62" s="252"/>
      <c r="E62" s="252"/>
      <c r="F62" s="252"/>
      <c r="G62" s="252"/>
      <c r="H62" s="252"/>
      <c r="I62" s="252"/>
      <c r="J62" s="252"/>
      <c r="K62" s="252"/>
    </row>
    <row r="63" spans="1:12" ht="12" x14ac:dyDescent="0.2">
      <c r="A63" s="225"/>
      <c r="B63" s="252"/>
      <c r="C63" s="252"/>
      <c r="D63" s="252"/>
      <c r="E63" s="252"/>
      <c r="F63" s="252"/>
      <c r="G63" s="252"/>
      <c r="H63" s="252"/>
      <c r="I63" s="252"/>
      <c r="J63" s="252"/>
      <c r="K63" s="252"/>
    </row>
    <row r="64" spans="1:12" ht="12" x14ac:dyDescent="0.2">
      <c r="A64" s="225"/>
      <c r="B64" s="252"/>
      <c r="C64" s="252"/>
      <c r="D64" s="252"/>
      <c r="E64" s="252"/>
      <c r="F64" s="252"/>
      <c r="G64" s="252"/>
      <c r="H64" s="252"/>
      <c r="I64" s="252"/>
      <c r="J64" s="252"/>
      <c r="K64" s="252"/>
    </row>
    <row r="65" spans="1:11" ht="12" x14ac:dyDescent="0.2">
      <c r="A65" s="225"/>
      <c r="B65" s="252"/>
      <c r="C65" s="252"/>
      <c r="D65" s="252"/>
      <c r="E65" s="252"/>
      <c r="F65" s="252"/>
      <c r="G65" s="252"/>
      <c r="H65" s="252"/>
      <c r="I65" s="252"/>
      <c r="J65" s="252"/>
      <c r="K65" s="252"/>
    </row>
    <row r="66" spans="1:11" ht="12" x14ac:dyDescent="0.2">
      <c r="A66" s="225"/>
      <c r="B66" s="252"/>
      <c r="C66" s="252"/>
      <c r="D66" s="252"/>
      <c r="E66" s="252"/>
      <c r="F66" s="252"/>
      <c r="G66" s="252"/>
      <c r="H66" s="252"/>
      <c r="I66" s="252"/>
      <c r="J66" s="252"/>
      <c r="K66" s="252"/>
    </row>
    <row r="67" spans="1:11" ht="12" x14ac:dyDescent="0.2">
      <c r="A67" s="225"/>
      <c r="B67" s="252"/>
      <c r="C67" s="252"/>
      <c r="D67" s="252"/>
      <c r="E67" s="252"/>
      <c r="F67" s="252"/>
      <c r="G67" s="252"/>
      <c r="H67" s="252"/>
      <c r="I67" s="252"/>
      <c r="J67" s="252"/>
      <c r="K67" s="252"/>
    </row>
    <row r="68" spans="1:11" ht="12" x14ac:dyDescent="0.2">
      <c r="A68" s="225"/>
      <c r="B68" s="252"/>
      <c r="C68" s="252"/>
      <c r="D68" s="252"/>
      <c r="E68" s="252"/>
      <c r="F68" s="252"/>
      <c r="G68" s="252"/>
      <c r="H68" s="252"/>
      <c r="I68" s="252"/>
      <c r="J68" s="252"/>
      <c r="K68" s="252"/>
    </row>
    <row r="69" spans="1:11" ht="12" x14ac:dyDescent="0.2">
      <c r="A69" s="225"/>
      <c r="B69" s="252"/>
      <c r="C69" s="252"/>
      <c r="D69" s="252"/>
      <c r="E69" s="252"/>
      <c r="F69" s="252"/>
      <c r="G69" s="252"/>
      <c r="H69" s="252"/>
      <c r="I69" s="252"/>
      <c r="J69" s="252"/>
      <c r="K69" s="252"/>
    </row>
    <row r="70" spans="1:11" ht="12" x14ac:dyDescent="0.2">
      <c r="A70" s="218"/>
      <c r="B70" s="252"/>
      <c r="C70" s="252"/>
      <c r="D70" s="252"/>
      <c r="E70" s="252"/>
      <c r="F70" s="252"/>
      <c r="G70" s="252"/>
      <c r="H70" s="252"/>
      <c r="I70" s="252"/>
      <c r="J70" s="252"/>
      <c r="K70" s="252"/>
    </row>
    <row r="71" spans="1:11" ht="6" hidden="1" customHeight="1" outlineLevel="1" thickBot="1" x14ac:dyDescent="0.2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</row>
    <row r="72" spans="1:11" ht="18" hidden="1" customHeight="1" outlineLevel="1" x14ac:dyDescent="0.2">
      <c r="A72" s="155" t="s">
        <v>222</v>
      </c>
      <c r="B72" s="176"/>
      <c r="C72" s="176"/>
      <c r="D72" s="176"/>
      <c r="E72" s="176"/>
      <c r="F72" s="176"/>
      <c r="G72" s="176"/>
      <c r="H72" s="176"/>
      <c r="I72" s="176"/>
      <c r="J72" s="176"/>
      <c r="K72" s="176"/>
    </row>
    <row r="73" spans="1:11" ht="12" hidden="1" customHeight="1" outlineLevel="1" x14ac:dyDescent="0.2">
      <c r="A73" s="218"/>
      <c r="B73" s="253"/>
      <c r="C73" s="253"/>
      <c r="D73" s="253"/>
      <c r="E73" s="253"/>
      <c r="F73" s="253"/>
      <c r="G73" s="253"/>
      <c r="H73" s="253"/>
      <c r="I73" s="253"/>
      <c r="J73" s="253"/>
      <c r="K73" s="253"/>
    </row>
    <row r="74" spans="1:11" ht="12" hidden="1" customHeight="1" outlineLevel="1" x14ac:dyDescent="0.2">
      <c r="A74" s="218"/>
      <c r="B74" s="252"/>
      <c r="C74" s="252"/>
      <c r="D74" s="252"/>
      <c r="E74" s="252"/>
      <c r="F74" s="252"/>
      <c r="G74" s="252"/>
      <c r="H74" s="252"/>
      <c r="I74" s="252"/>
      <c r="J74" s="252"/>
      <c r="K74" s="252"/>
    </row>
    <row r="75" spans="1:11" ht="12" hidden="1" customHeight="1" outlineLevel="1" x14ac:dyDescent="0.2">
      <c r="A75" s="218"/>
      <c r="B75" s="252"/>
      <c r="C75" s="252"/>
      <c r="D75" s="252"/>
      <c r="E75" s="252"/>
      <c r="F75" s="252"/>
      <c r="G75" s="252"/>
      <c r="H75" s="252"/>
      <c r="I75" s="252"/>
      <c r="J75" s="252"/>
      <c r="K75" s="252"/>
    </row>
    <row r="76" spans="1:11" ht="12" hidden="1" customHeight="1" outlineLevel="1" x14ac:dyDescent="0.2">
      <c r="A76" s="218"/>
      <c r="B76" s="252"/>
      <c r="C76" s="252"/>
      <c r="D76" s="252"/>
      <c r="E76" s="252"/>
      <c r="F76" s="252"/>
      <c r="G76" s="252"/>
      <c r="H76" s="252"/>
      <c r="I76" s="252"/>
      <c r="J76" s="252"/>
      <c r="K76" s="252"/>
    </row>
    <row r="77" spans="1:11" ht="12" hidden="1" customHeight="1" outlineLevel="1" x14ac:dyDescent="0.2">
      <c r="A77" s="218"/>
      <c r="B77" s="252"/>
      <c r="C77" s="252"/>
      <c r="D77" s="252"/>
      <c r="E77" s="252"/>
      <c r="F77" s="252"/>
      <c r="G77" s="252"/>
      <c r="H77" s="252"/>
      <c r="I77" s="252"/>
      <c r="J77" s="252"/>
      <c r="K77" s="252"/>
    </row>
    <row r="78" spans="1:11" ht="12" hidden="1" customHeight="1" outlineLevel="1" x14ac:dyDescent="0.2">
      <c r="A78" s="218"/>
      <c r="B78" s="252"/>
      <c r="C78" s="252"/>
      <c r="D78" s="252"/>
      <c r="E78" s="252"/>
      <c r="F78" s="252"/>
      <c r="G78" s="252"/>
      <c r="H78" s="252"/>
      <c r="I78" s="252"/>
      <c r="J78" s="252"/>
      <c r="K78" s="252"/>
    </row>
    <row r="79" spans="1:11" ht="12" hidden="1" customHeight="1" outlineLevel="1" x14ac:dyDescent="0.2">
      <c r="A79" s="218"/>
      <c r="B79" s="252"/>
      <c r="C79" s="252"/>
      <c r="D79" s="252"/>
      <c r="E79" s="252"/>
      <c r="F79" s="252"/>
      <c r="G79" s="252"/>
      <c r="H79" s="252"/>
      <c r="I79" s="252"/>
      <c r="J79" s="252"/>
      <c r="K79" s="252"/>
    </row>
    <row r="80" spans="1:11" ht="12" hidden="1" customHeight="1" outlineLevel="1" x14ac:dyDescent="0.2">
      <c r="A80" s="218"/>
      <c r="B80" s="252"/>
      <c r="C80" s="252"/>
      <c r="D80" s="252"/>
      <c r="E80" s="252"/>
      <c r="F80" s="252"/>
      <c r="G80" s="252"/>
      <c r="H80" s="252"/>
      <c r="I80" s="252"/>
      <c r="J80" s="252"/>
      <c r="K80" s="252"/>
    </row>
    <row r="81" spans="1:11" ht="12" hidden="1" customHeight="1" outlineLevel="1" x14ac:dyDescent="0.2">
      <c r="A81" s="218"/>
      <c r="B81" s="252"/>
      <c r="C81" s="252"/>
      <c r="D81" s="252"/>
      <c r="E81" s="252"/>
      <c r="F81" s="252"/>
      <c r="G81" s="252"/>
      <c r="H81" s="252"/>
      <c r="I81" s="252"/>
      <c r="J81" s="252"/>
      <c r="K81" s="252"/>
    </row>
    <row r="82" spans="1:11" ht="12" hidden="1" customHeight="1" outlineLevel="1" x14ac:dyDescent="0.2">
      <c r="A82" s="218"/>
      <c r="B82" s="252"/>
      <c r="C82" s="252"/>
      <c r="D82" s="252"/>
      <c r="E82" s="252"/>
      <c r="F82" s="252"/>
      <c r="G82" s="252"/>
      <c r="H82" s="252"/>
      <c r="I82" s="252"/>
      <c r="J82" s="252"/>
      <c r="K82" s="252"/>
    </row>
    <row r="83" spans="1:11" ht="12" hidden="1" customHeight="1" outlineLevel="1" x14ac:dyDescent="0.2">
      <c r="A83" s="218"/>
      <c r="B83" s="252"/>
      <c r="C83" s="252"/>
      <c r="D83" s="252"/>
      <c r="E83" s="252"/>
      <c r="F83" s="252"/>
      <c r="G83" s="252"/>
      <c r="H83" s="252"/>
      <c r="I83" s="252"/>
      <c r="J83" s="252"/>
      <c r="K83" s="252"/>
    </row>
    <row r="84" spans="1:11" ht="12" hidden="1" customHeight="1" outlineLevel="1" x14ac:dyDescent="0.2">
      <c r="A84" s="218"/>
      <c r="B84" s="252"/>
      <c r="C84" s="252"/>
      <c r="D84" s="252"/>
      <c r="E84" s="252"/>
      <c r="F84" s="252"/>
      <c r="G84" s="252"/>
      <c r="H84" s="252"/>
      <c r="I84" s="252"/>
      <c r="J84" s="252"/>
      <c r="K84" s="252"/>
    </row>
    <row r="85" spans="1:11" ht="12" hidden="1" customHeight="1" outlineLevel="1" x14ac:dyDescent="0.2">
      <c r="A85" s="218"/>
      <c r="B85" s="252"/>
      <c r="C85" s="252"/>
      <c r="D85" s="252"/>
      <c r="E85" s="252"/>
      <c r="F85" s="252"/>
      <c r="G85" s="252"/>
      <c r="H85" s="252"/>
      <c r="I85" s="252"/>
      <c r="J85" s="252"/>
      <c r="K85" s="252"/>
    </row>
    <row r="86" spans="1:11" ht="12" hidden="1" customHeight="1" outlineLevel="1" x14ac:dyDescent="0.2">
      <c r="A86" s="205"/>
      <c r="B86" s="265"/>
      <c r="C86" s="266"/>
      <c r="D86" s="266"/>
      <c r="E86" s="266"/>
      <c r="F86" s="266"/>
      <c r="G86" s="266"/>
      <c r="H86" s="266"/>
      <c r="I86" s="266"/>
      <c r="J86" s="266"/>
      <c r="K86" s="267"/>
    </row>
    <row r="87" spans="1:11" ht="12" hidden="1" customHeight="1" outlineLevel="1" x14ac:dyDescent="0.2">
      <c r="A87" s="205"/>
      <c r="B87" s="265"/>
      <c r="C87" s="266"/>
      <c r="D87" s="266"/>
      <c r="E87" s="266"/>
      <c r="F87" s="266"/>
      <c r="G87" s="266"/>
      <c r="H87" s="266"/>
      <c r="I87" s="266"/>
      <c r="J87" s="266"/>
      <c r="K87" s="267"/>
    </row>
    <row r="88" spans="1:11" ht="12" hidden="1" customHeight="1" outlineLevel="1" x14ac:dyDescent="0.2">
      <c r="A88" s="205"/>
      <c r="B88" s="265"/>
      <c r="C88" s="266"/>
      <c r="D88" s="266"/>
      <c r="E88" s="266"/>
      <c r="F88" s="266"/>
      <c r="G88" s="266"/>
      <c r="H88" s="266"/>
      <c r="I88" s="266"/>
      <c r="J88" s="266"/>
      <c r="K88" s="267"/>
    </row>
    <row r="89" spans="1:11" ht="12" hidden="1" customHeight="1" outlineLevel="1" thickBot="1" x14ac:dyDescent="0.25">
      <c r="A89" s="206"/>
      <c r="B89" s="262"/>
      <c r="C89" s="263"/>
      <c r="D89" s="263"/>
      <c r="E89" s="263"/>
      <c r="F89" s="263"/>
      <c r="G89" s="263"/>
      <c r="H89" s="263"/>
      <c r="I89" s="263"/>
      <c r="J89" s="263"/>
      <c r="K89" s="264"/>
    </row>
    <row r="90" spans="1:11" ht="11.25" hidden="1" customHeight="1" outlineLevel="1" x14ac:dyDescent="0.2"/>
    <row r="91" spans="1:11" collapsed="1" x14ac:dyDescent="0.2"/>
  </sheetData>
  <sheetProtection selectLockedCells="1"/>
  <mergeCells count="47">
    <mergeCell ref="A46:M46"/>
    <mergeCell ref="M2:M8"/>
    <mergeCell ref="A3:B3"/>
    <mergeCell ref="F3:G3"/>
    <mergeCell ref="K3:L3"/>
    <mergeCell ref="A40:M40"/>
    <mergeCell ref="A41:M41"/>
    <mergeCell ref="A42:M42"/>
    <mergeCell ref="A43:M43"/>
    <mergeCell ref="A44:M44"/>
    <mergeCell ref="A45:M45"/>
    <mergeCell ref="B63:K63"/>
    <mergeCell ref="A47:M47"/>
    <mergeCell ref="A48:M48"/>
    <mergeCell ref="B54:K54"/>
    <mergeCell ref="B55:K55"/>
    <mergeCell ref="B56:K56"/>
    <mergeCell ref="B57:K57"/>
    <mergeCell ref="B58:K58"/>
    <mergeCell ref="B59:K59"/>
    <mergeCell ref="B60:K60"/>
    <mergeCell ref="B61:K61"/>
    <mergeCell ref="B62:K62"/>
    <mergeCell ref="B77:K77"/>
    <mergeCell ref="B64:K64"/>
    <mergeCell ref="B65:K65"/>
    <mergeCell ref="B66:K66"/>
    <mergeCell ref="B67:K67"/>
    <mergeCell ref="B68:K68"/>
    <mergeCell ref="B69:K69"/>
    <mergeCell ref="B70:K70"/>
    <mergeCell ref="B73:K73"/>
    <mergeCell ref="B74:K74"/>
    <mergeCell ref="B75:K75"/>
    <mergeCell ref="B76:K76"/>
    <mergeCell ref="B89:K89"/>
    <mergeCell ref="B78:K78"/>
    <mergeCell ref="B79:K79"/>
    <mergeCell ref="B80:K80"/>
    <mergeCell ref="B81:K81"/>
    <mergeCell ref="B82:K82"/>
    <mergeCell ref="B83:K83"/>
    <mergeCell ref="B84:K84"/>
    <mergeCell ref="B85:K85"/>
    <mergeCell ref="B86:K86"/>
    <mergeCell ref="B87:K87"/>
    <mergeCell ref="B88:K88"/>
  </mergeCells>
  <conditionalFormatting sqref="F32:F33 J32:J33 J49:J51 F49:F51 J37:J39 F37:F39">
    <cfRule type="cellIs" dxfId="5" priority="2" stopIfTrue="1" operator="equal">
      <formula>"&lt; 100"</formula>
    </cfRule>
  </conditionalFormatting>
  <conditionalFormatting sqref="C49 C51 C11:C13 C15:C19 C21:C26 C29:C30 G49 G51 G32:G33 C32:C33 C37:C39 G37:G39">
    <cfRule type="cellIs" dxfId="4" priority="3" stopIfTrue="1" operator="equal">
      <formula>0.0000000001</formula>
    </cfRule>
  </conditionalFormatting>
  <conditionalFormatting sqref="C34:C35">
    <cfRule type="cellIs" dxfId="3" priority="1" stopIfTrue="1" operator="equal">
      <formula>0.0000000001</formula>
    </cfRule>
  </conditionalFormatting>
  <pageMargins left="0.9055118110236221" right="0.39370078740157483" top="0.59055118110236227" bottom="0.55118110236220474" header="0.15748031496062992" footer="0.31496062992125984"/>
  <pageSetup paperSize="9" scale="62" fitToHeight="0" orientation="portrait" r:id="rId1"/>
  <headerFooter alignWithMargins="0">
    <oddFooter>&amp;L&amp;F &amp;A
Ausdruckdatum &amp;D&amp;CSenator für Kultur&amp;R&amp;P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J13" sqref="J13"/>
    </sheetView>
  </sheetViews>
  <sheetFormatPr baseColWidth="10" defaultRowHeight="11.25" outlineLevelRow="1" x14ac:dyDescent="0.2"/>
  <cols>
    <col min="1" max="1" width="7.42578125" style="4" customWidth="1"/>
    <col min="2" max="2" width="50.7109375" style="4" customWidth="1"/>
    <col min="3" max="3" width="1.85546875" style="4" customWidth="1"/>
    <col min="4" max="6" width="9.7109375" style="4" customWidth="1"/>
    <col min="7" max="7" width="6.7109375" style="4" customWidth="1"/>
    <col min="8" max="8" width="1.85546875" style="4" customWidth="1"/>
    <col min="9" max="9" width="9.7109375" style="4" customWidth="1"/>
    <col min="10" max="10" width="11.42578125" style="4" bestFit="1" customWidth="1"/>
    <col min="11" max="11" width="9.7109375" style="4" customWidth="1"/>
    <col min="12" max="12" width="6.7109375" style="4" customWidth="1"/>
    <col min="13" max="13" width="5.28515625" style="4" customWidth="1"/>
    <col min="14" max="254" width="11.42578125" style="4"/>
    <col min="255" max="255" width="7.42578125" style="4" customWidth="1"/>
    <col min="256" max="256" width="50.7109375" style="4" customWidth="1"/>
    <col min="257" max="257" width="1.85546875" style="4" customWidth="1"/>
    <col min="258" max="261" width="9.7109375" style="4" customWidth="1"/>
    <col min="262" max="262" width="6.7109375" style="4" customWidth="1"/>
    <col min="263" max="263" width="1.85546875" style="4" customWidth="1"/>
    <col min="264" max="264" width="10.42578125" style="4" bestFit="1" customWidth="1"/>
    <col min="265" max="265" width="9.7109375" style="4" customWidth="1"/>
    <col min="266" max="266" width="11.42578125" style="4" bestFit="1" customWidth="1"/>
    <col min="267" max="267" width="9.7109375" style="4" customWidth="1"/>
    <col min="268" max="268" width="6.7109375" style="4" customWidth="1"/>
    <col min="269" max="269" width="5.28515625" style="4" customWidth="1"/>
    <col min="270" max="510" width="11.42578125" style="4"/>
    <col min="511" max="511" width="7.42578125" style="4" customWidth="1"/>
    <col min="512" max="512" width="50.7109375" style="4" customWidth="1"/>
    <col min="513" max="513" width="1.85546875" style="4" customWidth="1"/>
    <col min="514" max="517" width="9.7109375" style="4" customWidth="1"/>
    <col min="518" max="518" width="6.7109375" style="4" customWidth="1"/>
    <col min="519" max="519" width="1.85546875" style="4" customWidth="1"/>
    <col min="520" max="520" width="10.42578125" style="4" bestFit="1" customWidth="1"/>
    <col min="521" max="521" width="9.7109375" style="4" customWidth="1"/>
    <col min="522" max="522" width="11.42578125" style="4" bestFit="1" customWidth="1"/>
    <col min="523" max="523" width="9.7109375" style="4" customWidth="1"/>
    <col min="524" max="524" width="6.7109375" style="4" customWidth="1"/>
    <col min="525" max="525" width="5.28515625" style="4" customWidth="1"/>
    <col min="526" max="766" width="11.42578125" style="4"/>
    <col min="767" max="767" width="7.42578125" style="4" customWidth="1"/>
    <col min="768" max="768" width="50.7109375" style="4" customWidth="1"/>
    <col min="769" max="769" width="1.85546875" style="4" customWidth="1"/>
    <col min="770" max="773" width="9.7109375" style="4" customWidth="1"/>
    <col min="774" max="774" width="6.7109375" style="4" customWidth="1"/>
    <col min="775" max="775" width="1.85546875" style="4" customWidth="1"/>
    <col min="776" max="776" width="10.42578125" style="4" bestFit="1" customWidth="1"/>
    <col min="777" max="777" width="9.7109375" style="4" customWidth="1"/>
    <col min="778" max="778" width="11.42578125" style="4" bestFit="1" customWidth="1"/>
    <col min="779" max="779" width="9.7109375" style="4" customWidth="1"/>
    <col min="780" max="780" width="6.7109375" style="4" customWidth="1"/>
    <col min="781" max="781" width="5.28515625" style="4" customWidth="1"/>
    <col min="782" max="1022" width="11.42578125" style="4"/>
    <col min="1023" max="1023" width="7.42578125" style="4" customWidth="1"/>
    <col min="1024" max="1024" width="50.7109375" style="4" customWidth="1"/>
    <col min="1025" max="1025" width="1.85546875" style="4" customWidth="1"/>
    <col min="1026" max="1029" width="9.7109375" style="4" customWidth="1"/>
    <col min="1030" max="1030" width="6.7109375" style="4" customWidth="1"/>
    <col min="1031" max="1031" width="1.85546875" style="4" customWidth="1"/>
    <col min="1032" max="1032" width="10.42578125" style="4" bestFit="1" customWidth="1"/>
    <col min="1033" max="1033" width="9.7109375" style="4" customWidth="1"/>
    <col min="1034" max="1034" width="11.42578125" style="4" bestFit="1" customWidth="1"/>
    <col min="1035" max="1035" width="9.7109375" style="4" customWidth="1"/>
    <col min="1036" max="1036" width="6.7109375" style="4" customWidth="1"/>
    <col min="1037" max="1037" width="5.28515625" style="4" customWidth="1"/>
    <col min="1038" max="1278" width="11.42578125" style="4"/>
    <col min="1279" max="1279" width="7.42578125" style="4" customWidth="1"/>
    <col min="1280" max="1280" width="50.7109375" style="4" customWidth="1"/>
    <col min="1281" max="1281" width="1.85546875" style="4" customWidth="1"/>
    <col min="1282" max="1285" width="9.7109375" style="4" customWidth="1"/>
    <col min="1286" max="1286" width="6.7109375" style="4" customWidth="1"/>
    <col min="1287" max="1287" width="1.85546875" style="4" customWidth="1"/>
    <col min="1288" max="1288" width="10.42578125" style="4" bestFit="1" customWidth="1"/>
    <col min="1289" max="1289" width="9.7109375" style="4" customWidth="1"/>
    <col min="1290" max="1290" width="11.42578125" style="4" bestFit="1" customWidth="1"/>
    <col min="1291" max="1291" width="9.7109375" style="4" customWidth="1"/>
    <col min="1292" max="1292" width="6.7109375" style="4" customWidth="1"/>
    <col min="1293" max="1293" width="5.28515625" style="4" customWidth="1"/>
    <col min="1294" max="1534" width="11.42578125" style="4"/>
    <col min="1535" max="1535" width="7.42578125" style="4" customWidth="1"/>
    <col min="1536" max="1536" width="50.7109375" style="4" customWidth="1"/>
    <col min="1537" max="1537" width="1.85546875" style="4" customWidth="1"/>
    <col min="1538" max="1541" width="9.7109375" style="4" customWidth="1"/>
    <col min="1542" max="1542" width="6.7109375" style="4" customWidth="1"/>
    <col min="1543" max="1543" width="1.85546875" style="4" customWidth="1"/>
    <col min="1544" max="1544" width="10.42578125" style="4" bestFit="1" customWidth="1"/>
    <col min="1545" max="1545" width="9.7109375" style="4" customWidth="1"/>
    <col min="1546" max="1546" width="11.42578125" style="4" bestFit="1" customWidth="1"/>
    <col min="1547" max="1547" width="9.7109375" style="4" customWidth="1"/>
    <col min="1548" max="1548" width="6.7109375" style="4" customWidth="1"/>
    <col min="1549" max="1549" width="5.28515625" style="4" customWidth="1"/>
    <col min="1550" max="1790" width="11.42578125" style="4"/>
    <col min="1791" max="1791" width="7.42578125" style="4" customWidth="1"/>
    <col min="1792" max="1792" width="50.7109375" style="4" customWidth="1"/>
    <col min="1793" max="1793" width="1.85546875" style="4" customWidth="1"/>
    <col min="1794" max="1797" width="9.7109375" style="4" customWidth="1"/>
    <col min="1798" max="1798" width="6.7109375" style="4" customWidth="1"/>
    <col min="1799" max="1799" width="1.85546875" style="4" customWidth="1"/>
    <col min="1800" max="1800" width="10.42578125" style="4" bestFit="1" customWidth="1"/>
    <col min="1801" max="1801" width="9.7109375" style="4" customWidth="1"/>
    <col min="1802" max="1802" width="11.42578125" style="4" bestFit="1" customWidth="1"/>
    <col min="1803" max="1803" width="9.7109375" style="4" customWidth="1"/>
    <col min="1804" max="1804" width="6.7109375" style="4" customWidth="1"/>
    <col min="1805" max="1805" width="5.28515625" style="4" customWidth="1"/>
    <col min="1806" max="2046" width="11.42578125" style="4"/>
    <col min="2047" max="2047" width="7.42578125" style="4" customWidth="1"/>
    <col min="2048" max="2048" width="50.7109375" style="4" customWidth="1"/>
    <col min="2049" max="2049" width="1.85546875" style="4" customWidth="1"/>
    <col min="2050" max="2053" width="9.7109375" style="4" customWidth="1"/>
    <col min="2054" max="2054" width="6.7109375" style="4" customWidth="1"/>
    <col min="2055" max="2055" width="1.85546875" style="4" customWidth="1"/>
    <col min="2056" max="2056" width="10.42578125" style="4" bestFit="1" customWidth="1"/>
    <col min="2057" max="2057" width="9.7109375" style="4" customWidth="1"/>
    <col min="2058" max="2058" width="11.42578125" style="4" bestFit="1" customWidth="1"/>
    <col min="2059" max="2059" width="9.7109375" style="4" customWidth="1"/>
    <col min="2060" max="2060" width="6.7109375" style="4" customWidth="1"/>
    <col min="2061" max="2061" width="5.28515625" style="4" customWidth="1"/>
    <col min="2062" max="2302" width="11.42578125" style="4"/>
    <col min="2303" max="2303" width="7.42578125" style="4" customWidth="1"/>
    <col min="2304" max="2304" width="50.7109375" style="4" customWidth="1"/>
    <col min="2305" max="2305" width="1.85546875" style="4" customWidth="1"/>
    <col min="2306" max="2309" width="9.7109375" style="4" customWidth="1"/>
    <col min="2310" max="2310" width="6.7109375" style="4" customWidth="1"/>
    <col min="2311" max="2311" width="1.85546875" style="4" customWidth="1"/>
    <col min="2312" max="2312" width="10.42578125" style="4" bestFit="1" customWidth="1"/>
    <col min="2313" max="2313" width="9.7109375" style="4" customWidth="1"/>
    <col min="2314" max="2314" width="11.42578125" style="4" bestFit="1" customWidth="1"/>
    <col min="2315" max="2315" width="9.7109375" style="4" customWidth="1"/>
    <col min="2316" max="2316" width="6.7109375" style="4" customWidth="1"/>
    <col min="2317" max="2317" width="5.28515625" style="4" customWidth="1"/>
    <col min="2318" max="2558" width="11.42578125" style="4"/>
    <col min="2559" max="2559" width="7.42578125" style="4" customWidth="1"/>
    <col min="2560" max="2560" width="50.7109375" style="4" customWidth="1"/>
    <col min="2561" max="2561" width="1.85546875" style="4" customWidth="1"/>
    <col min="2562" max="2565" width="9.7109375" style="4" customWidth="1"/>
    <col min="2566" max="2566" width="6.7109375" style="4" customWidth="1"/>
    <col min="2567" max="2567" width="1.85546875" style="4" customWidth="1"/>
    <col min="2568" max="2568" width="10.42578125" style="4" bestFit="1" customWidth="1"/>
    <col min="2569" max="2569" width="9.7109375" style="4" customWidth="1"/>
    <col min="2570" max="2570" width="11.42578125" style="4" bestFit="1" customWidth="1"/>
    <col min="2571" max="2571" width="9.7109375" style="4" customWidth="1"/>
    <col min="2572" max="2572" width="6.7109375" style="4" customWidth="1"/>
    <col min="2573" max="2573" width="5.28515625" style="4" customWidth="1"/>
    <col min="2574" max="2814" width="11.42578125" style="4"/>
    <col min="2815" max="2815" width="7.42578125" style="4" customWidth="1"/>
    <col min="2816" max="2816" width="50.7109375" style="4" customWidth="1"/>
    <col min="2817" max="2817" width="1.85546875" style="4" customWidth="1"/>
    <col min="2818" max="2821" width="9.7109375" style="4" customWidth="1"/>
    <col min="2822" max="2822" width="6.7109375" style="4" customWidth="1"/>
    <col min="2823" max="2823" width="1.85546875" style="4" customWidth="1"/>
    <col min="2824" max="2824" width="10.42578125" style="4" bestFit="1" customWidth="1"/>
    <col min="2825" max="2825" width="9.7109375" style="4" customWidth="1"/>
    <col min="2826" max="2826" width="11.42578125" style="4" bestFit="1" customWidth="1"/>
    <col min="2827" max="2827" width="9.7109375" style="4" customWidth="1"/>
    <col min="2828" max="2828" width="6.7109375" style="4" customWidth="1"/>
    <col min="2829" max="2829" width="5.28515625" style="4" customWidth="1"/>
    <col min="2830" max="3070" width="11.42578125" style="4"/>
    <col min="3071" max="3071" width="7.42578125" style="4" customWidth="1"/>
    <col min="3072" max="3072" width="50.7109375" style="4" customWidth="1"/>
    <col min="3073" max="3073" width="1.85546875" style="4" customWidth="1"/>
    <col min="3074" max="3077" width="9.7109375" style="4" customWidth="1"/>
    <col min="3078" max="3078" width="6.7109375" style="4" customWidth="1"/>
    <col min="3079" max="3079" width="1.85546875" style="4" customWidth="1"/>
    <col min="3080" max="3080" width="10.42578125" style="4" bestFit="1" customWidth="1"/>
    <col min="3081" max="3081" width="9.7109375" style="4" customWidth="1"/>
    <col min="3082" max="3082" width="11.42578125" style="4" bestFit="1" customWidth="1"/>
    <col min="3083" max="3083" width="9.7109375" style="4" customWidth="1"/>
    <col min="3084" max="3084" width="6.7109375" style="4" customWidth="1"/>
    <col min="3085" max="3085" width="5.28515625" style="4" customWidth="1"/>
    <col min="3086" max="3326" width="11.42578125" style="4"/>
    <col min="3327" max="3327" width="7.42578125" style="4" customWidth="1"/>
    <col min="3328" max="3328" width="50.7109375" style="4" customWidth="1"/>
    <col min="3329" max="3329" width="1.85546875" style="4" customWidth="1"/>
    <col min="3330" max="3333" width="9.7109375" style="4" customWidth="1"/>
    <col min="3334" max="3334" width="6.7109375" style="4" customWidth="1"/>
    <col min="3335" max="3335" width="1.85546875" style="4" customWidth="1"/>
    <col min="3336" max="3336" width="10.42578125" style="4" bestFit="1" customWidth="1"/>
    <col min="3337" max="3337" width="9.7109375" style="4" customWidth="1"/>
    <col min="3338" max="3338" width="11.42578125" style="4" bestFit="1" customWidth="1"/>
    <col min="3339" max="3339" width="9.7109375" style="4" customWidth="1"/>
    <col min="3340" max="3340" width="6.7109375" style="4" customWidth="1"/>
    <col min="3341" max="3341" width="5.28515625" style="4" customWidth="1"/>
    <col min="3342" max="3582" width="11.42578125" style="4"/>
    <col min="3583" max="3583" width="7.42578125" style="4" customWidth="1"/>
    <col min="3584" max="3584" width="50.7109375" style="4" customWidth="1"/>
    <col min="3585" max="3585" width="1.85546875" style="4" customWidth="1"/>
    <col min="3586" max="3589" width="9.7109375" style="4" customWidth="1"/>
    <col min="3590" max="3590" width="6.7109375" style="4" customWidth="1"/>
    <col min="3591" max="3591" width="1.85546875" style="4" customWidth="1"/>
    <col min="3592" max="3592" width="10.42578125" style="4" bestFit="1" customWidth="1"/>
    <col min="3593" max="3593" width="9.7109375" style="4" customWidth="1"/>
    <col min="3594" max="3594" width="11.42578125" style="4" bestFit="1" customWidth="1"/>
    <col min="3595" max="3595" width="9.7109375" style="4" customWidth="1"/>
    <col min="3596" max="3596" width="6.7109375" style="4" customWidth="1"/>
    <col min="3597" max="3597" width="5.28515625" style="4" customWidth="1"/>
    <col min="3598" max="3838" width="11.42578125" style="4"/>
    <col min="3839" max="3839" width="7.42578125" style="4" customWidth="1"/>
    <col min="3840" max="3840" width="50.7109375" style="4" customWidth="1"/>
    <col min="3841" max="3841" width="1.85546875" style="4" customWidth="1"/>
    <col min="3842" max="3845" width="9.7109375" style="4" customWidth="1"/>
    <col min="3846" max="3846" width="6.7109375" style="4" customWidth="1"/>
    <col min="3847" max="3847" width="1.85546875" style="4" customWidth="1"/>
    <col min="3848" max="3848" width="10.42578125" style="4" bestFit="1" customWidth="1"/>
    <col min="3849" max="3849" width="9.7109375" style="4" customWidth="1"/>
    <col min="3850" max="3850" width="11.42578125" style="4" bestFit="1" customWidth="1"/>
    <col min="3851" max="3851" width="9.7109375" style="4" customWidth="1"/>
    <col min="3852" max="3852" width="6.7109375" style="4" customWidth="1"/>
    <col min="3853" max="3853" width="5.28515625" style="4" customWidth="1"/>
    <col min="3854" max="4094" width="11.42578125" style="4"/>
    <col min="4095" max="4095" width="7.42578125" style="4" customWidth="1"/>
    <col min="4096" max="4096" width="50.7109375" style="4" customWidth="1"/>
    <col min="4097" max="4097" width="1.85546875" style="4" customWidth="1"/>
    <col min="4098" max="4101" width="9.7109375" style="4" customWidth="1"/>
    <col min="4102" max="4102" width="6.7109375" style="4" customWidth="1"/>
    <col min="4103" max="4103" width="1.85546875" style="4" customWidth="1"/>
    <col min="4104" max="4104" width="10.42578125" style="4" bestFit="1" customWidth="1"/>
    <col min="4105" max="4105" width="9.7109375" style="4" customWidth="1"/>
    <col min="4106" max="4106" width="11.42578125" style="4" bestFit="1" customWidth="1"/>
    <col min="4107" max="4107" width="9.7109375" style="4" customWidth="1"/>
    <col min="4108" max="4108" width="6.7109375" style="4" customWidth="1"/>
    <col min="4109" max="4109" width="5.28515625" style="4" customWidth="1"/>
    <col min="4110" max="4350" width="11.42578125" style="4"/>
    <col min="4351" max="4351" width="7.42578125" style="4" customWidth="1"/>
    <col min="4352" max="4352" width="50.7109375" style="4" customWidth="1"/>
    <col min="4353" max="4353" width="1.85546875" style="4" customWidth="1"/>
    <col min="4354" max="4357" width="9.7109375" style="4" customWidth="1"/>
    <col min="4358" max="4358" width="6.7109375" style="4" customWidth="1"/>
    <col min="4359" max="4359" width="1.85546875" style="4" customWidth="1"/>
    <col min="4360" max="4360" width="10.42578125" style="4" bestFit="1" customWidth="1"/>
    <col min="4361" max="4361" width="9.7109375" style="4" customWidth="1"/>
    <col min="4362" max="4362" width="11.42578125" style="4" bestFit="1" customWidth="1"/>
    <col min="4363" max="4363" width="9.7109375" style="4" customWidth="1"/>
    <col min="4364" max="4364" width="6.7109375" style="4" customWidth="1"/>
    <col min="4365" max="4365" width="5.28515625" style="4" customWidth="1"/>
    <col min="4366" max="4606" width="11.42578125" style="4"/>
    <col min="4607" max="4607" width="7.42578125" style="4" customWidth="1"/>
    <col min="4608" max="4608" width="50.7109375" style="4" customWidth="1"/>
    <col min="4609" max="4609" width="1.85546875" style="4" customWidth="1"/>
    <col min="4610" max="4613" width="9.7109375" style="4" customWidth="1"/>
    <col min="4614" max="4614" width="6.7109375" style="4" customWidth="1"/>
    <col min="4615" max="4615" width="1.85546875" style="4" customWidth="1"/>
    <col min="4616" max="4616" width="10.42578125" style="4" bestFit="1" customWidth="1"/>
    <col min="4617" max="4617" width="9.7109375" style="4" customWidth="1"/>
    <col min="4618" max="4618" width="11.42578125" style="4" bestFit="1" customWidth="1"/>
    <col min="4619" max="4619" width="9.7109375" style="4" customWidth="1"/>
    <col min="4620" max="4620" width="6.7109375" style="4" customWidth="1"/>
    <col min="4621" max="4621" width="5.28515625" style="4" customWidth="1"/>
    <col min="4622" max="4862" width="11.42578125" style="4"/>
    <col min="4863" max="4863" width="7.42578125" style="4" customWidth="1"/>
    <col min="4864" max="4864" width="50.7109375" style="4" customWidth="1"/>
    <col min="4865" max="4865" width="1.85546875" style="4" customWidth="1"/>
    <col min="4866" max="4869" width="9.7109375" style="4" customWidth="1"/>
    <col min="4870" max="4870" width="6.7109375" style="4" customWidth="1"/>
    <col min="4871" max="4871" width="1.85546875" style="4" customWidth="1"/>
    <col min="4872" max="4872" width="10.42578125" style="4" bestFit="1" customWidth="1"/>
    <col min="4873" max="4873" width="9.7109375" style="4" customWidth="1"/>
    <col min="4874" max="4874" width="11.42578125" style="4" bestFit="1" customWidth="1"/>
    <col min="4875" max="4875" width="9.7109375" style="4" customWidth="1"/>
    <col min="4876" max="4876" width="6.7109375" style="4" customWidth="1"/>
    <col min="4877" max="4877" width="5.28515625" style="4" customWidth="1"/>
    <col min="4878" max="5118" width="11.42578125" style="4"/>
    <col min="5119" max="5119" width="7.42578125" style="4" customWidth="1"/>
    <col min="5120" max="5120" width="50.7109375" style="4" customWidth="1"/>
    <col min="5121" max="5121" width="1.85546875" style="4" customWidth="1"/>
    <col min="5122" max="5125" width="9.7109375" style="4" customWidth="1"/>
    <col min="5126" max="5126" width="6.7109375" style="4" customWidth="1"/>
    <col min="5127" max="5127" width="1.85546875" style="4" customWidth="1"/>
    <col min="5128" max="5128" width="10.42578125" style="4" bestFit="1" customWidth="1"/>
    <col min="5129" max="5129" width="9.7109375" style="4" customWidth="1"/>
    <col min="5130" max="5130" width="11.42578125" style="4" bestFit="1" customWidth="1"/>
    <col min="5131" max="5131" width="9.7109375" style="4" customWidth="1"/>
    <col min="5132" max="5132" width="6.7109375" style="4" customWidth="1"/>
    <col min="5133" max="5133" width="5.28515625" style="4" customWidth="1"/>
    <col min="5134" max="5374" width="11.42578125" style="4"/>
    <col min="5375" max="5375" width="7.42578125" style="4" customWidth="1"/>
    <col min="5376" max="5376" width="50.7109375" style="4" customWidth="1"/>
    <col min="5377" max="5377" width="1.85546875" style="4" customWidth="1"/>
    <col min="5378" max="5381" width="9.7109375" style="4" customWidth="1"/>
    <col min="5382" max="5382" width="6.7109375" style="4" customWidth="1"/>
    <col min="5383" max="5383" width="1.85546875" style="4" customWidth="1"/>
    <col min="5384" max="5384" width="10.42578125" style="4" bestFit="1" customWidth="1"/>
    <col min="5385" max="5385" width="9.7109375" style="4" customWidth="1"/>
    <col min="5386" max="5386" width="11.42578125" style="4" bestFit="1" customWidth="1"/>
    <col min="5387" max="5387" width="9.7109375" style="4" customWidth="1"/>
    <col min="5388" max="5388" width="6.7109375" style="4" customWidth="1"/>
    <col min="5389" max="5389" width="5.28515625" style="4" customWidth="1"/>
    <col min="5390" max="5630" width="11.42578125" style="4"/>
    <col min="5631" max="5631" width="7.42578125" style="4" customWidth="1"/>
    <col min="5632" max="5632" width="50.7109375" style="4" customWidth="1"/>
    <col min="5633" max="5633" width="1.85546875" style="4" customWidth="1"/>
    <col min="5634" max="5637" width="9.7109375" style="4" customWidth="1"/>
    <col min="5638" max="5638" width="6.7109375" style="4" customWidth="1"/>
    <col min="5639" max="5639" width="1.85546875" style="4" customWidth="1"/>
    <col min="5640" max="5640" width="10.42578125" style="4" bestFit="1" customWidth="1"/>
    <col min="5641" max="5641" width="9.7109375" style="4" customWidth="1"/>
    <col min="5642" max="5642" width="11.42578125" style="4" bestFit="1" customWidth="1"/>
    <col min="5643" max="5643" width="9.7109375" style="4" customWidth="1"/>
    <col min="5644" max="5644" width="6.7109375" style="4" customWidth="1"/>
    <col min="5645" max="5645" width="5.28515625" style="4" customWidth="1"/>
    <col min="5646" max="5886" width="11.42578125" style="4"/>
    <col min="5887" max="5887" width="7.42578125" style="4" customWidth="1"/>
    <col min="5888" max="5888" width="50.7109375" style="4" customWidth="1"/>
    <col min="5889" max="5889" width="1.85546875" style="4" customWidth="1"/>
    <col min="5890" max="5893" width="9.7109375" style="4" customWidth="1"/>
    <col min="5894" max="5894" width="6.7109375" style="4" customWidth="1"/>
    <col min="5895" max="5895" width="1.85546875" style="4" customWidth="1"/>
    <col min="5896" max="5896" width="10.42578125" style="4" bestFit="1" customWidth="1"/>
    <col min="5897" max="5897" width="9.7109375" style="4" customWidth="1"/>
    <col min="5898" max="5898" width="11.42578125" style="4" bestFit="1" customWidth="1"/>
    <col min="5899" max="5899" width="9.7109375" style="4" customWidth="1"/>
    <col min="5900" max="5900" width="6.7109375" style="4" customWidth="1"/>
    <col min="5901" max="5901" width="5.28515625" style="4" customWidth="1"/>
    <col min="5902" max="6142" width="11.42578125" style="4"/>
    <col min="6143" max="6143" width="7.42578125" style="4" customWidth="1"/>
    <col min="6144" max="6144" width="50.7109375" style="4" customWidth="1"/>
    <col min="6145" max="6145" width="1.85546875" style="4" customWidth="1"/>
    <col min="6146" max="6149" width="9.7109375" style="4" customWidth="1"/>
    <col min="6150" max="6150" width="6.7109375" style="4" customWidth="1"/>
    <col min="6151" max="6151" width="1.85546875" style="4" customWidth="1"/>
    <col min="6152" max="6152" width="10.42578125" style="4" bestFit="1" customWidth="1"/>
    <col min="6153" max="6153" width="9.7109375" style="4" customWidth="1"/>
    <col min="6154" max="6154" width="11.42578125" style="4" bestFit="1" customWidth="1"/>
    <col min="6155" max="6155" width="9.7109375" style="4" customWidth="1"/>
    <col min="6156" max="6156" width="6.7109375" style="4" customWidth="1"/>
    <col min="6157" max="6157" width="5.28515625" style="4" customWidth="1"/>
    <col min="6158" max="6398" width="11.42578125" style="4"/>
    <col min="6399" max="6399" width="7.42578125" style="4" customWidth="1"/>
    <col min="6400" max="6400" width="50.7109375" style="4" customWidth="1"/>
    <col min="6401" max="6401" width="1.85546875" style="4" customWidth="1"/>
    <col min="6402" max="6405" width="9.7109375" style="4" customWidth="1"/>
    <col min="6406" max="6406" width="6.7109375" style="4" customWidth="1"/>
    <col min="6407" max="6407" width="1.85546875" style="4" customWidth="1"/>
    <col min="6408" max="6408" width="10.42578125" style="4" bestFit="1" customWidth="1"/>
    <col min="6409" max="6409" width="9.7109375" style="4" customWidth="1"/>
    <col min="6410" max="6410" width="11.42578125" style="4" bestFit="1" customWidth="1"/>
    <col min="6411" max="6411" width="9.7109375" style="4" customWidth="1"/>
    <col min="6412" max="6412" width="6.7109375" style="4" customWidth="1"/>
    <col min="6413" max="6413" width="5.28515625" style="4" customWidth="1"/>
    <col min="6414" max="6654" width="11.42578125" style="4"/>
    <col min="6655" max="6655" width="7.42578125" style="4" customWidth="1"/>
    <col min="6656" max="6656" width="50.7109375" style="4" customWidth="1"/>
    <col min="6657" max="6657" width="1.85546875" style="4" customWidth="1"/>
    <col min="6658" max="6661" width="9.7109375" style="4" customWidth="1"/>
    <col min="6662" max="6662" width="6.7109375" style="4" customWidth="1"/>
    <col min="6663" max="6663" width="1.85546875" style="4" customWidth="1"/>
    <col min="6664" max="6664" width="10.42578125" style="4" bestFit="1" customWidth="1"/>
    <col min="6665" max="6665" width="9.7109375" style="4" customWidth="1"/>
    <col min="6666" max="6666" width="11.42578125" style="4" bestFit="1" customWidth="1"/>
    <col min="6667" max="6667" width="9.7109375" style="4" customWidth="1"/>
    <col min="6668" max="6668" width="6.7109375" style="4" customWidth="1"/>
    <col min="6669" max="6669" width="5.28515625" style="4" customWidth="1"/>
    <col min="6670" max="6910" width="11.42578125" style="4"/>
    <col min="6911" max="6911" width="7.42578125" style="4" customWidth="1"/>
    <col min="6912" max="6912" width="50.7109375" style="4" customWidth="1"/>
    <col min="6913" max="6913" width="1.85546875" style="4" customWidth="1"/>
    <col min="6914" max="6917" width="9.7109375" style="4" customWidth="1"/>
    <col min="6918" max="6918" width="6.7109375" style="4" customWidth="1"/>
    <col min="6919" max="6919" width="1.85546875" style="4" customWidth="1"/>
    <col min="6920" max="6920" width="10.42578125" style="4" bestFit="1" customWidth="1"/>
    <col min="6921" max="6921" width="9.7109375" style="4" customWidth="1"/>
    <col min="6922" max="6922" width="11.42578125" style="4" bestFit="1" customWidth="1"/>
    <col min="6923" max="6923" width="9.7109375" style="4" customWidth="1"/>
    <col min="6924" max="6924" width="6.7109375" style="4" customWidth="1"/>
    <col min="6925" max="6925" width="5.28515625" style="4" customWidth="1"/>
    <col min="6926" max="7166" width="11.42578125" style="4"/>
    <col min="7167" max="7167" width="7.42578125" style="4" customWidth="1"/>
    <col min="7168" max="7168" width="50.7109375" style="4" customWidth="1"/>
    <col min="7169" max="7169" width="1.85546875" style="4" customWidth="1"/>
    <col min="7170" max="7173" width="9.7109375" style="4" customWidth="1"/>
    <col min="7174" max="7174" width="6.7109375" style="4" customWidth="1"/>
    <col min="7175" max="7175" width="1.85546875" style="4" customWidth="1"/>
    <col min="7176" max="7176" width="10.42578125" style="4" bestFit="1" customWidth="1"/>
    <col min="7177" max="7177" width="9.7109375" style="4" customWidth="1"/>
    <col min="7178" max="7178" width="11.42578125" style="4" bestFit="1" customWidth="1"/>
    <col min="7179" max="7179" width="9.7109375" style="4" customWidth="1"/>
    <col min="7180" max="7180" width="6.7109375" style="4" customWidth="1"/>
    <col min="7181" max="7181" width="5.28515625" style="4" customWidth="1"/>
    <col min="7182" max="7422" width="11.42578125" style="4"/>
    <col min="7423" max="7423" width="7.42578125" style="4" customWidth="1"/>
    <col min="7424" max="7424" width="50.7109375" style="4" customWidth="1"/>
    <col min="7425" max="7425" width="1.85546875" style="4" customWidth="1"/>
    <col min="7426" max="7429" width="9.7109375" style="4" customWidth="1"/>
    <col min="7430" max="7430" width="6.7109375" style="4" customWidth="1"/>
    <col min="7431" max="7431" width="1.85546875" style="4" customWidth="1"/>
    <col min="7432" max="7432" width="10.42578125" style="4" bestFit="1" customWidth="1"/>
    <col min="7433" max="7433" width="9.7109375" style="4" customWidth="1"/>
    <col min="7434" max="7434" width="11.42578125" style="4" bestFit="1" customWidth="1"/>
    <col min="7435" max="7435" width="9.7109375" style="4" customWidth="1"/>
    <col min="7436" max="7436" width="6.7109375" style="4" customWidth="1"/>
    <col min="7437" max="7437" width="5.28515625" style="4" customWidth="1"/>
    <col min="7438" max="7678" width="11.42578125" style="4"/>
    <col min="7679" max="7679" width="7.42578125" style="4" customWidth="1"/>
    <col min="7680" max="7680" width="50.7109375" style="4" customWidth="1"/>
    <col min="7681" max="7681" width="1.85546875" style="4" customWidth="1"/>
    <col min="7682" max="7685" width="9.7109375" style="4" customWidth="1"/>
    <col min="7686" max="7686" width="6.7109375" style="4" customWidth="1"/>
    <col min="7687" max="7687" width="1.85546875" style="4" customWidth="1"/>
    <col min="7688" max="7688" width="10.42578125" style="4" bestFit="1" customWidth="1"/>
    <col min="7689" max="7689" width="9.7109375" style="4" customWidth="1"/>
    <col min="7690" max="7690" width="11.42578125" style="4" bestFit="1" customWidth="1"/>
    <col min="7691" max="7691" width="9.7109375" style="4" customWidth="1"/>
    <col min="7692" max="7692" width="6.7109375" style="4" customWidth="1"/>
    <col min="7693" max="7693" width="5.28515625" style="4" customWidth="1"/>
    <col min="7694" max="7934" width="11.42578125" style="4"/>
    <col min="7935" max="7935" width="7.42578125" style="4" customWidth="1"/>
    <col min="7936" max="7936" width="50.7109375" style="4" customWidth="1"/>
    <col min="7937" max="7937" width="1.85546875" style="4" customWidth="1"/>
    <col min="7938" max="7941" width="9.7109375" style="4" customWidth="1"/>
    <col min="7942" max="7942" width="6.7109375" style="4" customWidth="1"/>
    <col min="7943" max="7943" width="1.85546875" style="4" customWidth="1"/>
    <col min="7944" max="7944" width="10.42578125" style="4" bestFit="1" customWidth="1"/>
    <col min="7945" max="7945" width="9.7109375" style="4" customWidth="1"/>
    <col min="7946" max="7946" width="11.42578125" style="4" bestFit="1" customWidth="1"/>
    <col min="7947" max="7947" width="9.7109375" style="4" customWidth="1"/>
    <col min="7948" max="7948" width="6.7109375" style="4" customWidth="1"/>
    <col min="7949" max="7949" width="5.28515625" style="4" customWidth="1"/>
    <col min="7950" max="8190" width="11.42578125" style="4"/>
    <col min="8191" max="8191" width="7.42578125" style="4" customWidth="1"/>
    <col min="8192" max="8192" width="50.7109375" style="4" customWidth="1"/>
    <col min="8193" max="8193" width="1.85546875" style="4" customWidth="1"/>
    <col min="8194" max="8197" width="9.7109375" style="4" customWidth="1"/>
    <col min="8198" max="8198" width="6.7109375" style="4" customWidth="1"/>
    <col min="8199" max="8199" width="1.85546875" style="4" customWidth="1"/>
    <col min="8200" max="8200" width="10.42578125" style="4" bestFit="1" customWidth="1"/>
    <col min="8201" max="8201" width="9.7109375" style="4" customWidth="1"/>
    <col min="8202" max="8202" width="11.42578125" style="4" bestFit="1" customWidth="1"/>
    <col min="8203" max="8203" width="9.7109375" style="4" customWidth="1"/>
    <col min="8204" max="8204" width="6.7109375" style="4" customWidth="1"/>
    <col min="8205" max="8205" width="5.28515625" style="4" customWidth="1"/>
    <col min="8206" max="8446" width="11.42578125" style="4"/>
    <col min="8447" max="8447" width="7.42578125" style="4" customWidth="1"/>
    <col min="8448" max="8448" width="50.7109375" style="4" customWidth="1"/>
    <col min="8449" max="8449" width="1.85546875" style="4" customWidth="1"/>
    <col min="8450" max="8453" width="9.7109375" style="4" customWidth="1"/>
    <col min="8454" max="8454" width="6.7109375" style="4" customWidth="1"/>
    <col min="8455" max="8455" width="1.85546875" style="4" customWidth="1"/>
    <col min="8456" max="8456" width="10.42578125" style="4" bestFit="1" customWidth="1"/>
    <col min="8457" max="8457" width="9.7109375" style="4" customWidth="1"/>
    <col min="8458" max="8458" width="11.42578125" style="4" bestFit="1" customWidth="1"/>
    <col min="8459" max="8459" width="9.7109375" style="4" customWidth="1"/>
    <col min="8460" max="8460" width="6.7109375" style="4" customWidth="1"/>
    <col min="8461" max="8461" width="5.28515625" style="4" customWidth="1"/>
    <col min="8462" max="8702" width="11.42578125" style="4"/>
    <col min="8703" max="8703" width="7.42578125" style="4" customWidth="1"/>
    <col min="8704" max="8704" width="50.7109375" style="4" customWidth="1"/>
    <col min="8705" max="8705" width="1.85546875" style="4" customWidth="1"/>
    <col min="8706" max="8709" width="9.7109375" style="4" customWidth="1"/>
    <col min="8710" max="8710" width="6.7109375" style="4" customWidth="1"/>
    <col min="8711" max="8711" width="1.85546875" style="4" customWidth="1"/>
    <col min="8712" max="8712" width="10.42578125" style="4" bestFit="1" customWidth="1"/>
    <col min="8713" max="8713" width="9.7109375" style="4" customWidth="1"/>
    <col min="8714" max="8714" width="11.42578125" style="4" bestFit="1" customWidth="1"/>
    <col min="8715" max="8715" width="9.7109375" style="4" customWidth="1"/>
    <col min="8716" max="8716" width="6.7109375" style="4" customWidth="1"/>
    <col min="8717" max="8717" width="5.28515625" style="4" customWidth="1"/>
    <col min="8718" max="8958" width="11.42578125" style="4"/>
    <col min="8959" max="8959" width="7.42578125" style="4" customWidth="1"/>
    <col min="8960" max="8960" width="50.7109375" style="4" customWidth="1"/>
    <col min="8961" max="8961" width="1.85546875" style="4" customWidth="1"/>
    <col min="8962" max="8965" width="9.7109375" style="4" customWidth="1"/>
    <col min="8966" max="8966" width="6.7109375" style="4" customWidth="1"/>
    <col min="8967" max="8967" width="1.85546875" style="4" customWidth="1"/>
    <col min="8968" max="8968" width="10.42578125" style="4" bestFit="1" customWidth="1"/>
    <col min="8969" max="8969" width="9.7109375" style="4" customWidth="1"/>
    <col min="8970" max="8970" width="11.42578125" style="4" bestFit="1" customWidth="1"/>
    <col min="8971" max="8971" width="9.7109375" style="4" customWidth="1"/>
    <col min="8972" max="8972" width="6.7109375" style="4" customWidth="1"/>
    <col min="8973" max="8973" width="5.28515625" style="4" customWidth="1"/>
    <col min="8974" max="9214" width="11.42578125" style="4"/>
    <col min="9215" max="9215" width="7.42578125" style="4" customWidth="1"/>
    <col min="9216" max="9216" width="50.7109375" style="4" customWidth="1"/>
    <col min="9217" max="9217" width="1.85546875" style="4" customWidth="1"/>
    <col min="9218" max="9221" width="9.7109375" style="4" customWidth="1"/>
    <col min="9222" max="9222" width="6.7109375" style="4" customWidth="1"/>
    <col min="9223" max="9223" width="1.85546875" style="4" customWidth="1"/>
    <col min="9224" max="9224" width="10.42578125" style="4" bestFit="1" customWidth="1"/>
    <col min="9225" max="9225" width="9.7109375" style="4" customWidth="1"/>
    <col min="9226" max="9226" width="11.42578125" style="4" bestFit="1" customWidth="1"/>
    <col min="9227" max="9227" width="9.7109375" style="4" customWidth="1"/>
    <col min="9228" max="9228" width="6.7109375" style="4" customWidth="1"/>
    <col min="9229" max="9229" width="5.28515625" style="4" customWidth="1"/>
    <col min="9230" max="9470" width="11.42578125" style="4"/>
    <col min="9471" max="9471" width="7.42578125" style="4" customWidth="1"/>
    <col min="9472" max="9472" width="50.7109375" style="4" customWidth="1"/>
    <col min="9473" max="9473" width="1.85546875" style="4" customWidth="1"/>
    <col min="9474" max="9477" width="9.7109375" style="4" customWidth="1"/>
    <col min="9478" max="9478" width="6.7109375" style="4" customWidth="1"/>
    <col min="9479" max="9479" width="1.85546875" style="4" customWidth="1"/>
    <col min="9480" max="9480" width="10.42578125" style="4" bestFit="1" customWidth="1"/>
    <col min="9481" max="9481" width="9.7109375" style="4" customWidth="1"/>
    <col min="9482" max="9482" width="11.42578125" style="4" bestFit="1" customWidth="1"/>
    <col min="9483" max="9483" width="9.7109375" style="4" customWidth="1"/>
    <col min="9484" max="9484" width="6.7109375" style="4" customWidth="1"/>
    <col min="9485" max="9485" width="5.28515625" style="4" customWidth="1"/>
    <col min="9486" max="9726" width="11.42578125" style="4"/>
    <col min="9727" max="9727" width="7.42578125" style="4" customWidth="1"/>
    <col min="9728" max="9728" width="50.7109375" style="4" customWidth="1"/>
    <col min="9729" max="9729" width="1.85546875" style="4" customWidth="1"/>
    <col min="9730" max="9733" width="9.7109375" style="4" customWidth="1"/>
    <col min="9734" max="9734" width="6.7109375" style="4" customWidth="1"/>
    <col min="9735" max="9735" width="1.85546875" style="4" customWidth="1"/>
    <col min="9736" max="9736" width="10.42578125" style="4" bestFit="1" customWidth="1"/>
    <col min="9737" max="9737" width="9.7109375" style="4" customWidth="1"/>
    <col min="9738" max="9738" width="11.42578125" style="4" bestFit="1" customWidth="1"/>
    <col min="9739" max="9739" width="9.7109375" style="4" customWidth="1"/>
    <col min="9740" max="9740" width="6.7109375" style="4" customWidth="1"/>
    <col min="9741" max="9741" width="5.28515625" style="4" customWidth="1"/>
    <col min="9742" max="9982" width="11.42578125" style="4"/>
    <col min="9983" max="9983" width="7.42578125" style="4" customWidth="1"/>
    <col min="9984" max="9984" width="50.7109375" style="4" customWidth="1"/>
    <col min="9985" max="9985" width="1.85546875" style="4" customWidth="1"/>
    <col min="9986" max="9989" width="9.7109375" style="4" customWidth="1"/>
    <col min="9990" max="9990" width="6.7109375" style="4" customWidth="1"/>
    <col min="9991" max="9991" width="1.85546875" style="4" customWidth="1"/>
    <col min="9992" max="9992" width="10.42578125" style="4" bestFit="1" customWidth="1"/>
    <col min="9993" max="9993" width="9.7109375" style="4" customWidth="1"/>
    <col min="9994" max="9994" width="11.42578125" style="4" bestFit="1" customWidth="1"/>
    <col min="9995" max="9995" width="9.7109375" style="4" customWidth="1"/>
    <col min="9996" max="9996" width="6.7109375" style="4" customWidth="1"/>
    <col min="9997" max="9997" width="5.28515625" style="4" customWidth="1"/>
    <col min="9998" max="10238" width="11.42578125" style="4"/>
    <col min="10239" max="10239" width="7.42578125" style="4" customWidth="1"/>
    <col min="10240" max="10240" width="50.7109375" style="4" customWidth="1"/>
    <col min="10241" max="10241" width="1.85546875" style="4" customWidth="1"/>
    <col min="10242" max="10245" width="9.7109375" style="4" customWidth="1"/>
    <col min="10246" max="10246" width="6.7109375" style="4" customWidth="1"/>
    <col min="10247" max="10247" width="1.85546875" style="4" customWidth="1"/>
    <col min="10248" max="10248" width="10.42578125" style="4" bestFit="1" customWidth="1"/>
    <col min="10249" max="10249" width="9.7109375" style="4" customWidth="1"/>
    <col min="10250" max="10250" width="11.42578125" style="4" bestFit="1" customWidth="1"/>
    <col min="10251" max="10251" width="9.7109375" style="4" customWidth="1"/>
    <col min="10252" max="10252" width="6.7109375" style="4" customWidth="1"/>
    <col min="10253" max="10253" width="5.28515625" style="4" customWidth="1"/>
    <col min="10254" max="10494" width="11.42578125" style="4"/>
    <col min="10495" max="10495" width="7.42578125" style="4" customWidth="1"/>
    <col min="10496" max="10496" width="50.7109375" style="4" customWidth="1"/>
    <col min="10497" max="10497" width="1.85546875" style="4" customWidth="1"/>
    <col min="10498" max="10501" width="9.7109375" style="4" customWidth="1"/>
    <col min="10502" max="10502" width="6.7109375" style="4" customWidth="1"/>
    <col min="10503" max="10503" width="1.85546875" style="4" customWidth="1"/>
    <col min="10504" max="10504" width="10.42578125" style="4" bestFit="1" customWidth="1"/>
    <col min="10505" max="10505" width="9.7109375" style="4" customWidth="1"/>
    <col min="10506" max="10506" width="11.42578125" style="4" bestFit="1" customWidth="1"/>
    <col min="10507" max="10507" width="9.7109375" style="4" customWidth="1"/>
    <col min="10508" max="10508" width="6.7109375" style="4" customWidth="1"/>
    <col min="10509" max="10509" width="5.28515625" style="4" customWidth="1"/>
    <col min="10510" max="10750" width="11.42578125" style="4"/>
    <col min="10751" max="10751" width="7.42578125" style="4" customWidth="1"/>
    <col min="10752" max="10752" width="50.7109375" style="4" customWidth="1"/>
    <col min="10753" max="10753" width="1.85546875" style="4" customWidth="1"/>
    <col min="10754" max="10757" width="9.7109375" style="4" customWidth="1"/>
    <col min="10758" max="10758" width="6.7109375" style="4" customWidth="1"/>
    <col min="10759" max="10759" width="1.85546875" style="4" customWidth="1"/>
    <col min="10760" max="10760" width="10.42578125" style="4" bestFit="1" customWidth="1"/>
    <col min="10761" max="10761" width="9.7109375" style="4" customWidth="1"/>
    <col min="10762" max="10762" width="11.42578125" style="4" bestFit="1" customWidth="1"/>
    <col min="10763" max="10763" width="9.7109375" style="4" customWidth="1"/>
    <col min="10764" max="10764" width="6.7109375" style="4" customWidth="1"/>
    <col min="10765" max="10765" width="5.28515625" style="4" customWidth="1"/>
    <col min="10766" max="11006" width="11.42578125" style="4"/>
    <col min="11007" max="11007" width="7.42578125" style="4" customWidth="1"/>
    <col min="11008" max="11008" width="50.7109375" style="4" customWidth="1"/>
    <col min="11009" max="11009" width="1.85546875" style="4" customWidth="1"/>
    <col min="11010" max="11013" width="9.7109375" style="4" customWidth="1"/>
    <col min="11014" max="11014" width="6.7109375" style="4" customWidth="1"/>
    <col min="11015" max="11015" width="1.85546875" style="4" customWidth="1"/>
    <col min="11016" max="11016" width="10.42578125" style="4" bestFit="1" customWidth="1"/>
    <col min="11017" max="11017" width="9.7109375" style="4" customWidth="1"/>
    <col min="11018" max="11018" width="11.42578125" style="4" bestFit="1" customWidth="1"/>
    <col min="11019" max="11019" width="9.7109375" style="4" customWidth="1"/>
    <col min="11020" max="11020" width="6.7109375" style="4" customWidth="1"/>
    <col min="11021" max="11021" width="5.28515625" style="4" customWidth="1"/>
    <col min="11022" max="11262" width="11.42578125" style="4"/>
    <col min="11263" max="11263" width="7.42578125" style="4" customWidth="1"/>
    <col min="11264" max="11264" width="50.7109375" style="4" customWidth="1"/>
    <col min="11265" max="11265" width="1.85546875" style="4" customWidth="1"/>
    <col min="11266" max="11269" width="9.7109375" style="4" customWidth="1"/>
    <col min="11270" max="11270" width="6.7109375" style="4" customWidth="1"/>
    <col min="11271" max="11271" width="1.85546875" style="4" customWidth="1"/>
    <col min="11272" max="11272" width="10.42578125" style="4" bestFit="1" customWidth="1"/>
    <col min="11273" max="11273" width="9.7109375" style="4" customWidth="1"/>
    <col min="11274" max="11274" width="11.42578125" style="4" bestFit="1" customWidth="1"/>
    <col min="11275" max="11275" width="9.7109375" style="4" customWidth="1"/>
    <col min="11276" max="11276" width="6.7109375" style="4" customWidth="1"/>
    <col min="11277" max="11277" width="5.28515625" style="4" customWidth="1"/>
    <col min="11278" max="11518" width="11.42578125" style="4"/>
    <col min="11519" max="11519" width="7.42578125" style="4" customWidth="1"/>
    <col min="11520" max="11520" width="50.7109375" style="4" customWidth="1"/>
    <col min="11521" max="11521" width="1.85546875" style="4" customWidth="1"/>
    <col min="11522" max="11525" width="9.7109375" style="4" customWidth="1"/>
    <col min="11526" max="11526" width="6.7109375" style="4" customWidth="1"/>
    <col min="11527" max="11527" width="1.85546875" style="4" customWidth="1"/>
    <col min="11528" max="11528" width="10.42578125" style="4" bestFit="1" customWidth="1"/>
    <col min="11529" max="11529" width="9.7109375" style="4" customWidth="1"/>
    <col min="11530" max="11530" width="11.42578125" style="4" bestFit="1" customWidth="1"/>
    <col min="11531" max="11531" width="9.7109375" style="4" customWidth="1"/>
    <col min="11532" max="11532" width="6.7109375" style="4" customWidth="1"/>
    <col min="11533" max="11533" width="5.28515625" style="4" customWidth="1"/>
    <col min="11534" max="11774" width="11.42578125" style="4"/>
    <col min="11775" max="11775" width="7.42578125" style="4" customWidth="1"/>
    <col min="11776" max="11776" width="50.7109375" style="4" customWidth="1"/>
    <col min="11777" max="11777" width="1.85546875" style="4" customWidth="1"/>
    <col min="11778" max="11781" width="9.7109375" style="4" customWidth="1"/>
    <col min="11782" max="11782" width="6.7109375" style="4" customWidth="1"/>
    <col min="11783" max="11783" width="1.85546875" style="4" customWidth="1"/>
    <col min="11784" max="11784" width="10.42578125" style="4" bestFit="1" customWidth="1"/>
    <col min="11785" max="11785" width="9.7109375" style="4" customWidth="1"/>
    <col min="11786" max="11786" width="11.42578125" style="4" bestFit="1" customWidth="1"/>
    <col min="11787" max="11787" width="9.7109375" style="4" customWidth="1"/>
    <col min="11788" max="11788" width="6.7109375" style="4" customWidth="1"/>
    <col min="11789" max="11789" width="5.28515625" style="4" customWidth="1"/>
    <col min="11790" max="12030" width="11.42578125" style="4"/>
    <col min="12031" max="12031" width="7.42578125" style="4" customWidth="1"/>
    <col min="12032" max="12032" width="50.7109375" style="4" customWidth="1"/>
    <col min="12033" max="12033" width="1.85546875" style="4" customWidth="1"/>
    <col min="12034" max="12037" width="9.7109375" style="4" customWidth="1"/>
    <col min="12038" max="12038" width="6.7109375" style="4" customWidth="1"/>
    <col min="12039" max="12039" width="1.85546875" style="4" customWidth="1"/>
    <col min="12040" max="12040" width="10.42578125" style="4" bestFit="1" customWidth="1"/>
    <col min="12041" max="12041" width="9.7109375" style="4" customWidth="1"/>
    <col min="12042" max="12042" width="11.42578125" style="4" bestFit="1" customWidth="1"/>
    <col min="12043" max="12043" width="9.7109375" style="4" customWidth="1"/>
    <col min="12044" max="12044" width="6.7109375" style="4" customWidth="1"/>
    <col min="12045" max="12045" width="5.28515625" style="4" customWidth="1"/>
    <col min="12046" max="12286" width="11.42578125" style="4"/>
    <col min="12287" max="12287" width="7.42578125" style="4" customWidth="1"/>
    <col min="12288" max="12288" width="50.7109375" style="4" customWidth="1"/>
    <col min="12289" max="12289" width="1.85546875" style="4" customWidth="1"/>
    <col min="12290" max="12293" width="9.7109375" style="4" customWidth="1"/>
    <col min="12294" max="12294" width="6.7109375" style="4" customWidth="1"/>
    <col min="12295" max="12295" width="1.85546875" style="4" customWidth="1"/>
    <col min="12296" max="12296" width="10.42578125" style="4" bestFit="1" customWidth="1"/>
    <col min="12297" max="12297" width="9.7109375" style="4" customWidth="1"/>
    <col min="12298" max="12298" width="11.42578125" style="4" bestFit="1" customWidth="1"/>
    <col min="12299" max="12299" width="9.7109375" style="4" customWidth="1"/>
    <col min="12300" max="12300" width="6.7109375" style="4" customWidth="1"/>
    <col min="12301" max="12301" width="5.28515625" style="4" customWidth="1"/>
    <col min="12302" max="12542" width="11.42578125" style="4"/>
    <col min="12543" max="12543" width="7.42578125" style="4" customWidth="1"/>
    <col min="12544" max="12544" width="50.7109375" style="4" customWidth="1"/>
    <col min="12545" max="12545" width="1.85546875" style="4" customWidth="1"/>
    <col min="12546" max="12549" width="9.7109375" style="4" customWidth="1"/>
    <col min="12550" max="12550" width="6.7109375" style="4" customWidth="1"/>
    <col min="12551" max="12551" width="1.85546875" style="4" customWidth="1"/>
    <col min="12552" max="12552" width="10.42578125" style="4" bestFit="1" customWidth="1"/>
    <col min="12553" max="12553" width="9.7109375" style="4" customWidth="1"/>
    <col min="12554" max="12554" width="11.42578125" style="4" bestFit="1" customWidth="1"/>
    <col min="12555" max="12555" width="9.7109375" style="4" customWidth="1"/>
    <col min="12556" max="12556" width="6.7109375" style="4" customWidth="1"/>
    <col min="12557" max="12557" width="5.28515625" style="4" customWidth="1"/>
    <col min="12558" max="12798" width="11.42578125" style="4"/>
    <col min="12799" max="12799" width="7.42578125" style="4" customWidth="1"/>
    <col min="12800" max="12800" width="50.7109375" style="4" customWidth="1"/>
    <col min="12801" max="12801" width="1.85546875" style="4" customWidth="1"/>
    <col min="12802" max="12805" width="9.7109375" style="4" customWidth="1"/>
    <col min="12806" max="12806" width="6.7109375" style="4" customWidth="1"/>
    <col min="12807" max="12807" width="1.85546875" style="4" customWidth="1"/>
    <col min="12808" max="12808" width="10.42578125" style="4" bestFit="1" customWidth="1"/>
    <col min="12809" max="12809" width="9.7109375" style="4" customWidth="1"/>
    <col min="12810" max="12810" width="11.42578125" style="4" bestFit="1" customWidth="1"/>
    <col min="12811" max="12811" width="9.7109375" style="4" customWidth="1"/>
    <col min="12812" max="12812" width="6.7109375" style="4" customWidth="1"/>
    <col min="12813" max="12813" width="5.28515625" style="4" customWidth="1"/>
    <col min="12814" max="13054" width="11.42578125" style="4"/>
    <col min="13055" max="13055" width="7.42578125" style="4" customWidth="1"/>
    <col min="13056" max="13056" width="50.7109375" style="4" customWidth="1"/>
    <col min="13057" max="13057" width="1.85546875" style="4" customWidth="1"/>
    <col min="13058" max="13061" width="9.7109375" style="4" customWidth="1"/>
    <col min="13062" max="13062" width="6.7109375" style="4" customWidth="1"/>
    <col min="13063" max="13063" width="1.85546875" style="4" customWidth="1"/>
    <col min="13064" max="13064" width="10.42578125" style="4" bestFit="1" customWidth="1"/>
    <col min="13065" max="13065" width="9.7109375" style="4" customWidth="1"/>
    <col min="13066" max="13066" width="11.42578125" style="4" bestFit="1" customWidth="1"/>
    <col min="13067" max="13067" width="9.7109375" style="4" customWidth="1"/>
    <col min="13068" max="13068" width="6.7109375" style="4" customWidth="1"/>
    <col min="13069" max="13069" width="5.28515625" style="4" customWidth="1"/>
    <col min="13070" max="13310" width="11.42578125" style="4"/>
    <col min="13311" max="13311" width="7.42578125" style="4" customWidth="1"/>
    <col min="13312" max="13312" width="50.7109375" style="4" customWidth="1"/>
    <col min="13313" max="13313" width="1.85546875" style="4" customWidth="1"/>
    <col min="13314" max="13317" width="9.7109375" style="4" customWidth="1"/>
    <col min="13318" max="13318" width="6.7109375" style="4" customWidth="1"/>
    <col min="13319" max="13319" width="1.85546875" style="4" customWidth="1"/>
    <col min="13320" max="13320" width="10.42578125" style="4" bestFit="1" customWidth="1"/>
    <col min="13321" max="13321" width="9.7109375" style="4" customWidth="1"/>
    <col min="13322" max="13322" width="11.42578125" style="4" bestFit="1" customWidth="1"/>
    <col min="13323" max="13323" width="9.7109375" style="4" customWidth="1"/>
    <col min="13324" max="13324" width="6.7109375" style="4" customWidth="1"/>
    <col min="13325" max="13325" width="5.28515625" style="4" customWidth="1"/>
    <col min="13326" max="13566" width="11.42578125" style="4"/>
    <col min="13567" max="13567" width="7.42578125" style="4" customWidth="1"/>
    <col min="13568" max="13568" width="50.7109375" style="4" customWidth="1"/>
    <col min="13569" max="13569" width="1.85546875" style="4" customWidth="1"/>
    <col min="13570" max="13573" width="9.7109375" style="4" customWidth="1"/>
    <col min="13574" max="13574" width="6.7109375" style="4" customWidth="1"/>
    <col min="13575" max="13575" width="1.85546875" style="4" customWidth="1"/>
    <col min="13576" max="13576" width="10.42578125" style="4" bestFit="1" customWidth="1"/>
    <col min="13577" max="13577" width="9.7109375" style="4" customWidth="1"/>
    <col min="13578" max="13578" width="11.42578125" style="4" bestFit="1" customWidth="1"/>
    <col min="13579" max="13579" width="9.7109375" style="4" customWidth="1"/>
    <col min="13580" max="13580" width="6.7109375" style="4" customWidth="1"/>
    <col min="13581" max="13581" width="5.28515625" style="4" customWidth="1"/>
    <col min="13582" max="13822" width="11.42578125" style="4"/>
    <col min="13823" max="13823" width="7.42578125" style="4" customWidth="1"/>
    <col min="13824" max="13824" width="50.7109375" style="4" customWidth="1"/>
    <col min="13825" max="13825" width="1.85546875" style="4" customWidth="1"/>
    <col min="13826" max="13829" width="9.7109375" style="4" customWidth="1"/>
    <col min="13830" max="13830" width="6.7109375" style="4" customWidth="1"/>
    <col min="13831" max="13831" width="1.85546875" style="4" customWidth="1"/>
    <col min="13832" max="13832" width="10.42578125" style="4" bestFit="1" customWidth="1"/>
    <col min="13833" max="13833" width="9.7109375" style="4" customWidth="1"/>
    <col min="13834" max="13834" width="11.42578125" style="4" bestFit="1" customWidth="1"/>
    <col min="13835" max="13835" width="9.7109375" style="4" customWidth="1"/>
    <col min="13836" max="13836" width="6.7109375" style="4" customWidth="1"/>
    <col min="13837" max="13837" width="5.28515625" style="4" customWidth="1"/>
    <col min="13838" max="14078" width="11.42578125" style="4"/>
    <col min="14079" max="14079" width="7.42578125" style="4" customWidth="1"/>
    <col min="14080" max="14080" width="50.7109375" style="4" customWidth="1"/>
    <col min="14081" max="14081" width="1.85546875" style="4" customWidth="1"/>
    <col min="14082" max="14085" width="9.7109375" style="4" customWidth="1"/>
    <col min="14086" max="14086" width="6.7109375" style="4" customWidth="1"/>
    <col min="14087" max="14087" width="1.85546875" style="4" customWidth="1"/>
    <col min="14088" max="14088" width="10.42578125" style="4" bestFit="1" customWidth="1"/>
    <col min="14089" max="14089" width="9.7109375" style="4" customWidth="1"/>
    <col min="14090" max="14090" width="11.42578125" style="4" bestFit="1" customWidth="1"/>
    <col min="14091" max="14091" width="9.7109375" style="4" customWidth="1"/>
    <col min="14092" max="14092" width="6.7109375" style="4" customWidth="1"/>
    <col min="14093" max="14093" width="5.28515625" style="4" customWidth="1"/>
    <col min="14094" max="14334" width="11.42578125" style="4"/>
    <col min="14335" max="14335" width="7.42578125" style="4" customWidth="1"/>
    <col min="14336" max="14336" width="50.7109375" style="4" customWidth="1"/>
    <col min="14337" max="14337" width="1.85546875" style="4" customWidth="1"/>
    <col min="14338" max="14341" width="9.7109375" style="4" customWidth="1"/>
    <col min="14342" max="14342" width="6.7109375" style="4" customWidth="1"/>
    <col min="14343" max="14343" width="1.85546875" style="4" customWidth="1"/>
    <col min="14344" max="14344" width="10.42578125" style="4" bestFit="1" customWidth="1"/>
    <col min="14345" max="14345" width="9.7109375" style="4" customWidth="1"/>
    <col min="14346" max="14346" width="11.42578125" style="4" bestFit="1" customWidth="1"/>
    <col min="14347" max="14347" width="9.7109375" style="4" customWidth="1"/>
    <col min="14348" max="14348" width="6.7109375" style="4" customWidth="1"/>
    <col min="14349" max="14349" width="5.28515625" style="4" customWidth="1"/>
    <col min="14350" max="14590" width="11.42578125" style="4"/>
    <col min="14591" max="14591" width="7.42578125" style="4" customWidth="1"/>
    <col min="14592" max="14592" width="50.7109375" style="4" customWidth="1"/>
    <col min="14593" max="14593" width="1.85546875" style="4" customWidth="1"/>
    <col min="14594" max="14597" width="9.7109375" style="4" customWidth="1"/>
    <col min="14598" max="14598" width="6.7109375" style="4" customWidth="1"/>
    <col min="14599" max="14599" width="1.85546875" style="4" customWidth="1"/>
    <col min="14600" max="14600" width="10.42578125" style="4" bestFit="1" customWidth="1"/>
    <col min="14601" max="14601" width="9.7109375" style="4" customWidth="1"/>
    <col min="14602" max="14602" width="11.42578125" style="4" bestFit="1" customWidth="1"/>
    <col min="14603" max="14603" width="9.7109375" style="4" customWidth="1"/>
    <col min="14604" max="14604" width="6.7109375" style="4" customWidth="1"/>
    <col min="14605" max="14605" width="5.28515625" style="4" customWidth="1"/>
    <col min="14606" max="14846" width="11.42578125" style="4"/>
    <col min="14847" max="14847" width="7.42578125" style="4" customWidth="1"/>
    <col min="14848" max="14848" width="50.7109375" style="4" customWidth="1"/>
    <col min="14849" max="14849" width="1.85546875" style="4" customWidth="1"/>
    <col min="14850" max="14853" width="9.7109375" style="4" customWidth="1"/>
    <col min="14854" max="14854" width="6.7109375" style="4" customWidth="1"/>
    <col min="14855" max="14855" width="1.85546875" style="4" customWidth="1"/>
    <col min="14856" max="14856" width="10.42578125" style="4" bestFit="1" customWidth="1"/>
    <col min="14857" max="14857" width="9.7109375" style="4" customWidth="1"/>
    <col min="14858" max="14858" width="11.42578125" style="4" bestFit="1" customWidth="1"/>
    <col min="14859" max="14859" width="9.7109375" style="4" customWidth="1"/>
    <col min="14860" max="14860" width="6.7109375" style="4" customWidth="1"/>
    <col min="14861" max="14861" width="5.28515625" style="4" customWidth="1"/>
    <col min="14862" max="15102" width="11.42578125" style="4"/>
    <col min="15103" max="15103" width="7.42578125" style="4" customWidth="1"/>
    <col min="15104" max="15104" width="50.7109375" style="4" customWidth="1"/>
    <col min="15105" max="15105" width="1.85546875" style="4" customWidth="1"/>
    <col min="15106" max="15109" width="9.7109375" style="4" customWidth="1"/>
    <col min="15110" max="15110" width="6.7109375" style="4" customWidth="1"/>
    <col min="15111" max="15111" width="1.85546875" style="4" customWidth="1"/>
    <col min="15112" max="15112" width="10.42578125" style="4" bestFit="1" customWidth="1"/>
    <col min="15113" max="15113" width="9.7109375" style="4" customWidth="1"/>
    <col min="15114" max="15114" width="11.42578125" style="4" bestFit="1" customWidth="1"/>
    <col min="15115" max="15115" width="9.7109375" style="4" customWidth="1"/>
    <col min="15116" max="15116" width="6.7109375" style="4" customWidth="1"/>
    <col min="15117" max="15117" width="5.28515625" style="4" customWidth="1"/>
    <col min="15118" max="15358" width="11.42578125" style="4"/>
    <col min="15359" max="15359" width="7.42578125" style="4" customWidth="1"/>
    <col min="15360" max="15360" width="50.7109375" style="4" customWidth="1"/>
    <col min="15361" max="15361" width="1.85546875" style="4" customWidth="1"/>
    <col min="15362" max="15365" width="9.7109375" style="4" customWidth="1"/>
    <col min="15366" max="15366" width="6.7109375" style="4" customWidth="1"/>
    <col min="15367" max="15367" width="1.85546875" style="4" customWidth="1"/>
    <col min="15368" max="15368" width="10.42578125" style="4" bestFit="1" customWidth="1"/>
    <col min="15369" max="15369" width="9.7109375" style="4" customWidth="1"/>
    <col min="15370" max="15370" width="11.42578125" style="4" bestFit="1" customWidth="1"/>
    <col min="15371" max="15371" width="9.7109375" style="4" customWidth="1"/>
    <col min="15372" max="15372" width="6.7109375" style="4" customWidth="1"/>
    <col min="15373" max="15373" width="5.28515625" style="4" customWidth="1"/>
    <col min="15374" max="15614" width="11.42578125" style="4"/>
    <col min="15615" max="15615" width="7.42578125" style="4" customWidth="1"/>
    <col min="15616" max="15616" width="50.7109375" style="4" customWidth="1"/>
    <col min="15617" max="15617" width="1.85546875" style="4" customWidth="1"/>
    <col min="15618" max="15621" width="9.7109375" style="4" customWidth="1"/>
    <col min="15622" max="15622" width="6.7109375" style="4" customWidth="1"/>
    <col min="15623" max="15623" width="1.85546875" style="4" customWidth="1"/>
    <col min="15624" max="15624" width="10.42578125" style="4" bestFit="1" customWidth="1"/>
    <col min="15625" max="15625" width="9.7109375" style="4" customWidth="1"/>
    <col min="15626" max="15626" width="11.42578125" style="4" bestFit="1" customWidth="1"/>
    <col min="15627" max="15627" width="9.7109375" style="4" customWidth="1"/>
    <col min="15628" max="15628" width="6.7109375" style="4" customWidth="1"/>
    <col min="15629" max="15629" width="5.28515625" style="4" customWidth="1"/>
    <col min="15630" max="15870" width="11.42578125" style="4"/>
    <col min="15871" max="15871" width="7.42578125" style="4" customWidth="1"/>
    <col min="15872" max="15872" width="50.7109375" style="4" customWidth="1"/>
    <col min="15873" max="15873" width="1.85546875" style="4" customWidth="1"/>
    <col min="15874" max="15877" width="9.7109375" style="4" customWidth="1"/>
    <col min="15878" max="15878" width="6.7109375" style="4" customWidth="1"/>
    <col min="15879" max="15879" width="1.85546875" style="4" customWidth="1"/>
    <col min="15880" max="15880" width="10.42578125" style="4" bestFit="1" customWidth="1"/>
    <col min="15881" max="15881" width="9.7109375" style="4" customWidth="1"/>
    <col min="15882" max="15882" width="11.42578125" style="4" bestFit="1" customWidth="1"/>
    <col min="15883" max="15883" width="9.7109375" style="4" customWidth="1"/>
    <col min="15884" max="15884" width="6.7109375" style="4" customWidth="1"/>
    <col min="15885" max="15885" width="5.28515625" style="4" customWidth="1"/>
    <col min="15886" max="16126" width="11.42578125" style="4"/>
    <col min="16127" max="16127" width="7.42578125" style="4" customWidth="1"/>
    <col min="16128" max="16128" width="50.7109375" style="4" customWidth="1"/>
    <col min="16129" max="16129" width="1.85546875" style="4" customWidth="1"/>
    <col min="16130" max="16133" width="9.7109375" style="4" customWidth="1"/>
    <col min="16134" max="16134" width="6.7109375" style="4" customWidth="1"/>
    <col min="16135" max="16135" width="1.85546875" style="4" customWidth="1"/>
    <col min="16136" max="16136" width="10.42578125" style="4" bestFit="1" customWidth="1"/>
    <col min="16137" max="16137" width="9.7109375" style="4" customWidth="1"/>
    <col min="16138" max="16138" width="11.42578125" style="4" bestFit="1" customWidth="1"/>
    <col min="16139" max="16139" width="9.7109375" style="4" customWidth="1"/>
    <col min="16140" max="16140" width="6.7109375" style="4" customWidth="1"/>
    <col min="16141" max="16141" width="5.28515625" style="4" customWidth="1"/>
    <col min="16142" max="16384" width="11.42578125" style="4"/>
  </cols>
  <sheetData>
    <row r="1" spans="1:13" ht="30" customHeight="1" thickBot="1" x14ac:dyDescent="0.3">
      <c r="A1" s="1" t="str">
        <f>Erfolgsdaten!A1</f>
        <v>Controlling-Bericht 2020 1. Per. GJ</v>
      </c>
      <c r="B1" s="2"/>
      <c r="C1" s="2"/>
      <c r="E1" s="5"/>
      <c r="F1" s="6"/>
      <c r="G1" s="6"/>
      <c r="H1" s="6"/>
      <c r="J1" s="7"/>
      <c r="K1" s="6"/>
      <c r="L1" s="6"/>
      <c r="M1" s="7"/>
    </row>
    <row r="2" spans="1:13" ht="13.5" customHeight="1" thickBot="1" x14ac:dyDescent="0.25">
      <c r="A2" s="8"/>
      <c r="B2" s="9"/>
      <c r="C2" s="10"/>
      <c r="D2" s="244" t="s">
        <v>249</v>
      </c>
      <c r="E2" s="244"/>
      <c r="F2" s="244"/>
      <c r="G2" s="244"/>
      <c r="H2" s="11"/>
      <c r="I2" s="215"/>
      <c r="J2" s="215" t="s">
        <v>6</v>
      </c>
      <c r="K2" s="215"/>
      <c r="L2" s="219"/>
      <c r="M2" s="257" t="s">
        <v>7</v>
      </c>
    </row>
    <row r="3" spans="1:13" ht="34.5" customHeight="1" x14ac:dyDescent="0.2">
      <c r="A3" s="247" t="str">
        <f>Erfolgsdaten!A3</f>
        <v>Einrichtung</v>
      </c>
      <c r="B3" s="248"/>
      <c r="C3" s="220"/>
      <c r="D3" s="13" t="s">
        <v>0</v>
      </c>
      <c r="E3" s="14" t="s">
        <v>1</v>
      </c>
      <c r="F3" s="249" t="s">
        <v>8</v>
      </c>
      <c r="G3" s="250"/>
      <c r="H3" s="221"/>
      <c r="I3" s="13" t="s">
        <v>242</v>
      </c>
      <c r="J3" s="14" t="s">
        <v>1</v>
      </c>
      <c r="K3" s="249" t="s">
        <v>8</v>
      </c>
      <c r="L3" s="251"/>
      <c r="M3" s="258"/>
    </row>
    <row r="4" spans="1:13" ht="12" customHeight="1" x14ac:dyDescent="0.2">
      <c r="A4" s="216"/>
      <c r="B4" s="16" t="s">
        <v>9</v>
      </c>
      <c r="C4" s="17"/>
      <c r="D4" s="18">
        <v>2020</v>
      </c>
      <c r="E4" s="19">
        <f>D4</f>
        <v>2020</v>
      </c>
      <c r="F4" s="217"/>
      <c r="G4" s="20"/>
      <c r="H4" s="21"/>
      <c r="I4" s="18">
        <v>2020</v>
      </c>
      <c r="J4" s="19">
        <f>I4</f>
        <v>2020</v>
      </c>
      <c r="K4" s="217"/>
      <c r="L4" s="23"/>
      <c r="M4" s="258"/>
    </row>
    <row r="5" spans="1:13" ht="12" customHeight="1" x14ac:dyDescent="0.2">
      <c r="A5" s="216"/>
      <c r="B5" s="16" t="s">
        <v>10</v>
      </c>
      <c r="C5" s="17"/>
      <c r="D5" s="13" t="s">
        <v>240</v>
      </c>
      <c r="E5" s="14" t="str">
        <f>D5</f>
        <v>1. Per. GJ</v>
      </c>
      <c r="F5" s="217"/>
      <c r="G5" s="20"/>
      <c r="H5" s="21"/>
      <c r="I5" s="13" t="s">
        <v>11</v>
      </c>
      <c r="J5" s="14" t="str">
        <f>I5</f>
        <v>GJ</v>
      </c>
      <c r="K5" s="217"/>
      <c r="L5" s="23"/>
      <c r="M5" s="258"/>
    </row>
    <row r="6" spans="1:13" ht="12" customHeight="1" x14ac:dyDescent="0.2">
      <c r="A6" s="216"/>
      <c r="B6" s="16" t="s">
        <v>12</v>
      </c>
      <c r="C6" s="17"/>
      <c r="D6" s="25" t="s">
        <v>243</v>
      </c>
      <c r="E6" s="26" t="str">
        <f>D6</f>
        <v xml:space="preserve">Jan 2020 - </v>
      </c>
      <c r="F6" s="217"/>
      <c r="G6" s="20"/>
      <c r="H6" s="21"/>
      <c r="I6" s="25" t="s">
        <v>243</v>
      </c>
      <c r="J6" s="26" t="str">
        <f>I6</f>
        <v xml:space="preserve">Jan 2020 - </v>
      </c>
      <c r="K6" s="217"/>
      <c r="L6" s="23"/>
      <c r="M6" s="258"/>
    </row>
    <row r="7" spans="1:13" ht="12" customHeight="1" x14ac:dyDescent="0.2">
      <c r="A7" s="216"/>
      <c r="B7" s="16"/>
      <c r="C7" s="17"/>
      <c r="D7" s="28">
        <v>43891</v>
      </c>
      <c r="E7" s="29">
        <f>D7</f>
        <v>43891</v>
      </c>
      <c r="F7" s="30"/>
      <c r="G7" s="31"/>
      <c r="H7" s="21"/>
      <c r="I7" s="28">
        <v>44166</v>
      </c>
      <c r="J7" s="29">
        <f>I7</f>
        <v>44166</v>
      </c>
      <c r="K7" s="30"/>
      <c r="L7" s="33"/>
      <c r="M7" s="258"/>
    </row>
    <row r="8" spans="1:13" ht="12" customHeight="1" thickBot="1" x14ac:dyDescent="0.25">
      <c r="A8" s="34"/>
      <c r="B8" s="35"/>
      <c r="C8" s="36"/>
      <c r="D8" s="37"/>
      <c r="E8" s="38"/>
      <c r="F8" s="39" t="s">
        <v>211</v>
      </c>
      <c r="G8" s="40" t="s">
        <v>14</v>
      </c>
      <c r="H8" s="41"/>
      <c r="I8" s="37"/>
      <c r="J8" s="38"/>
      <c r="K8" s="39" t="s">
        <v>211</v>
      </c>
      <c r="L8" s="43" t="s">
        <v>14</v>
      </c>
      <c r="M8" s="259"/>
    </row>
    <row r="9" spans="1:13" s="50" customFormat="1" ht="18" customHeight="1" thickTop="1" x14ac:dyDescent="0.2">
      <c r="A9" s="207"/>
      <c r="B9" s="208"/>
      <c r="C9" s="180"/>
      <c r="D9" s="47"/>
      <c r="E9" s="47"/>
      <c r="F9" s="47"/>
      <c r="G9" s="180"/>
      <c r="H9" s="180"/>
      <c r="I9" s="47"/>
      <c r="J9" s="47"/>
      <c r="K9" s="47"/>
      <c r="L9" s="49"/>
      <c r="M9" s="156"/>
    </row>
    <row r="10" spans="1:13" s="160" customFormat="1" ht="12" customHeight="1" x14ac:dyDescent="0.2">
      <c r="A10" s="229" t="s">
        <v>223</v>
      </c>
      <c r="B10" s="229"/>
      <c r="C10" s="184"/>
      <c r="D10" s="209"/>
      <c r="E10" s="230">
        <f>J10/4</f>
        <v>0</v>
      </c>
      <c r="F10" s="231">
        <f>D10-E10</f>
        <v>0</v>
      </c>
      <c r="G10" s="229" t="str">
        <f>IF(AND(D10&lt;&gt;0,E10&lt;&gt;0,F10&lt;&gt;0),(IF(F10/ABS(E10)&gt;1,"&gt; 100",(IF(F10/ABS(E10) &lt; -1,"&lt; 100",F10/ABS(E10)%)))),"")</f>
        <v/>
      </c>
      <c r="H10" s="184"/>
      <c r="I10" s="209"/>
      <c r="J10" s="230"/>
      <c r="K10" s="232">
        <f>I10-J10</f>
        <v>0</v>
      </c>
      <c r="L10" s="229" t="str">
        <f>IF(AND(I10&lt;&gt;0,J10&lt;&gt;0,K10&lt;&gt;0),(IF(K10/ABS(J10)&gt;1,"&gt; 100",(IF(K10/ABS(J10) &lt; -1,"&lt; 100",K10/ABS(J10)%)))),"")</f>
        <v/>
      </c>
      <c r="M10" s="210"/>
    </row>
    <row r="11" spans="1:13" ht="12" customHeight="1" x14ac:dyDescent="0.2">
      <c r="A11" s="229" t="s">
        <v>224</v>
      </c>
      <c r="B11" s="229"/>
      <c r="C11" s="184"/>
      <c r="D11" s="209"/>
      <c r="E11" s="230">
        <f>J11/4</f>
        <v>0</v>
      </c>
      <c r="F11" s="231">
        <f t="shared" ref="F11:F26" si="0">D11-E11</f>
        <v>0</v>
      </c>
      <c r="G11" s="229" t="str">
        <f t="shared" ref="G11:G26" si="1">IF(AND(D11&lt;&gt;0,E11&lt;&gt;0,F11&lt;&gt;0),(IF(F11/ABS(E11)&gt;1,"&gt; 100",(IF(F11/ABS(E11) &lt; -1,"&lt; 100",F11/ABS(E11)%)))),"")</f>
        <v/>
      </c>
      <c r="H11" s="184"/>
      <c r="I11" s="209"/>
      <c r="J11" s="230"/>
      <c r="K11" s="232">
        <f t="shared" ref="K11:K26" si="2">I11-J11</f>
        <v>0</v>
      </c>
      <c r="L11" s="229" t="str">
        <f t="shared" ref="L11:L26" si="3">IF(AND(I11&lt;&gt;0,J11&lt;&gt;0,K11&lt;&gt;0),(IF(K11/ABS(J11)&gt;1,"&gt; 100",(IF(K11/ABS(J11) &lt; -1,"&lt; 100",K11/ABS(J11)%)))),"")</f>
        <v/>
      </c>
      <c r="M11" s="210"/>
    </row>
    <row r="12" spans="1:13" ht="12" customHeight="1" x14ac:dyDescent="0.2">
      <c r="A12" s="229" t="s">
        <v>225</v>
      </c>
      <c r="B12" s="229"/>
      <c r="C12" s="184"/>
      <c r="D12" s="209"/>
      <c r="E12" s="230">
        <f>J12/4</f>
        <v>0</v>
      </c>
      <c r="F12" s="231">
        <f t="shared" si="0"/>
        <v>0</v>
      </c>
      <c r="G12" s="229" t="str">
        <f t="shared" si="1"/>
        <v/>
      </c>
      <c r="H12" s="184"/>
      <c r="I12" s="209"/>
      <c r="J12" s="230"/>
      <c r="K12" s="232">
        <f t="shared" si="2"/>
        <v>0</v>
      </c>
      <c r="L12" s="229" t="str">
        <f t="shared" si="3"/>
        <v/>
      </c>
      <c r="M12" s="210"/>
    </row>
    <row r="13" spans="1:13" ht="12" customHeight="1" x14ac:dyDescent="0.2">
      <c r="A13" s="229" t="s">
        <v>226</v>
      </c>
      <c r="B13" s="229">
        <v>0</v>
      </c>
      <c r="C13" s="184"/>
      <c r="D13" s="209"/>
      <c r="E13" s="230"/>
      <c r="F13" s="231">
        <f t="shared" si="0"/>
        <v>0</v>
      </c>
      <c r="G13" s="229" t="str">
        <f t="shared" si="1"/>
        <v/>
      </c>
      <c r="H13" s="184"/>
      <c r="I13" s="211"/>
      <c r="J13" s="233"/>
      <c r="K13" s="232">
        <f t="shared" si="2"/>
        <v>0</v>
      </c>
      <c r="L13" s="229" t="str">
        <f t="shared" si="3"/>
        <v/>
      </c>
      <c r="M13" s="222"/>
    </row>
    <row r="14" spans="1:13" ht="12" customHeight="1" x14ac:dyDescent="0.2">
      <c r="A14" s="229" t="s">
        <v>227</v>
      </c>
      <c r="B14" s="229">
        <v>0</v>
      </c>
      <c r="C14" s="184"/>
      <c r="D14" s="212"/>
      <c r="E14" s="235"/>
      <c r="F14" s="231">
        <f t="shared" si="0"/>
        <v>0</v>
      </c>
      <c r="G14" s="229" t="str">
        <f t="shared" si="1"/>
        <v/>
      </c>
      <c r="H14" s="184"/>
      <c r="I14" s="213"/>
      <c r="J14" s="234"/>
      <c r="K14" s="232">
        <f t="shared" si="2"/>
        <v>0</v>
      </c>
      <c r="L14" s="229" t="str">
        <f t="shared" si="3"/>
        <v/>
      </c>
      <c r="M14" s="222"/>
    </row>
    <row r="15" spans="1:13" ht="12" customHeight="1" x14ac:dyDescent="0.2">
      <c r="A15" s="229" t="s">
        <v>228</v>
      </c>
      <c r="B15" s="229">
        <v>0</v>
      </c>
      <c r="C15" s="184"/>
      <c r="D15" s="209"/>
      <c r="E15" s="235"/>
      <c r="F15" s="231">
        <f t="shared" si="0"/>
        <v>0</v>
      </c>
      <c r="G15" s="229" t="str">
        <f t="shared" si="1"/>
        <v/>
      </c>
      <c r="H15" s="184"/>
      <c r="I15" s="211"/>
      <c r="J15" s="234"/>
      <c r="K15" s="232">
        <f t="shared" si="2"/>
        <v>0</v>
      </c>
      <c r="L15" s="229" t="str">
        <f t="shared" si="3"/>
        <v/>
      </c>
      <c r="M15" s="222"/>
    </row>
    <row r="16" spans="1:13" ht="12" customHeight="1" x14ac:dyDescent="0.2">
      <c r="A16" s="229" t="s">
        <v>229</v>
      </c>
      <c r="B16" s="229">
        <v>0</v>
      </c>
      <c r="C16" s="184"/>
      <c r="D16" s="209"/>
      <c r="E16" s="235"/>
      <c r="F16" s="231">
        <f t="shared" si="0"/>
        <v>0</v>
      </c>
      <c r="G16" s="229" t="str">
        <f t="shared" si="1"/>
        <v/>
      </c>
      <c r="H16" s="184"/>
      <c r="I16" s="211"/>
      <c r="J16" s="234"/>
      <c r="K16" s="232">
        <f t="shared" si="2"/>
        <v>0</v>
      </c>
      <c r="L16" s="229" t="str">
        <f t="shared" si="3"/>
        <v/>
      </c>
      <c r="M16" s="222"/>
    </row>
    <row r="17" spans="1:13" ht="12" customHeight="1" x14ac:dyDescent="0.2">
      <c r="A17" s="229" t="s">
        <v>230</v>
      </c>
      <c r="B17" s="229">
        <v>0</v>
      </c>
      <c r="C17" s="184"/>
      <c r="D17" s="209"/>
      <c r="E17" s="235"/>
      <c r="F17" s="231">
        <f t="shared" si="0"/>
        <v>0</v>
      </c>
      <c r="G17" s="229" t="str">
        <f t="shared" si="1"/>
        <v/>
      </c>
      <c r="H17" s="184"/>
      <c r="I17" s="211"/>
      <c r="J17" s="234"/>
      <c r="K17" s="232">
        <f t="shared" si="2"/>
        <v>0</v>
      </c>
      <c r="L17" s="229" t="str">
        <f t="shared" si="3"/>
        <v/>
      </c>
      <c r="M17" s="222"/>
    </row>
    <row r="18" spans="1:13" ht="12" customHeight="1" x14ac:dyDescent="0.2">
      <c r="A18" s="229" t="s">
        <v>231</v>
      </c>
      <c r="B18" s="229">
        <v>0</v>
      </c>
      <c r="C18" s="184"/>
      <c r="D18" s="209"/>
      <c r="E18" s="235"/>
      <c r="F18" s="231">
        <f t="shared" si="0"/>
        <v>0</v>
      </c>
      <c r="G18" s="229" t="str">
        <f t="shared" si="1"/>
        <v/>
      </c>
      <c r="H18" s="184"/>
      <c r="I18" s="211"/>
      <c r="J18" s="234"/>
      <c r="K18" s="232">
        <f t="shared" si="2"/>
        <v>0</v>
      </c>
      <c r="L18" s="229" t="str">
        <f t="shared" si="3"/>
        <v/>
      </c>
      <c r="M18" s="222"/>
    </row>
    <row r="19" spans="1:13" ht="12" customHeight="1" x14ac:dyDescent="0.2">
      <c r="A19" s="229" t="s">
        <v>232</v>
      </c>
      <c r="B19" s="229">
        <v>0</v>
      </c>
      <c r="C19" s="184"/>
      <c r="D19" s="209"/>
      <c r="E19" s="230"/>
      <c r="F19" s="231">
        <f t="shared" si="0"/>
        <v>0</v>
      </c>
      <c r="G19" s="229" t="str">
        <f t="shared" si="1"/>
        <v/>
      </c>
      <c r="H19" s="184"/>
      <c r="I19" s="211"/>
      <c r="J19" s="230"/>
      <c r="K19" s="232">
        <f t="shared" si="2"/>
        <v>0</v>
      </c>
      <c r="L19" s="229" t="str">
        <f t="shared" si="3"/>
        <v/>
      </c>
      <c r="M19" s="222"/>
    </row>
    <row r="20" spans="1:13" ht="12" customHeight="1" x14ac:dyDescent="0.2">
      <c r="A20" s="229" t="s">
        <v>233</v>
      </c>
      <c r="B20" s="229">
        <v>0</v>
      </c>
      <c r="C20" s="184"/>
      <c r="D20" s="214"/>
      <c r="E20" s="233"/>
      <c r="F20" s="231">
        <f t="shared" si="0"/>
        <v>0</v>
      </c>
      <c r="G20" s="229" t="str">
        <f t="shared" si="1"/>
        <v/>
      </c>
      <c r="H20" s="184"/>
      <c r="I20" s="211"/>
      <c r="J20" s="233"/>
      <c r="K20" s="232">
        <f t="shared" si="2"/>
        <v>0</v>
      </c>
      <c r="L20" s="229" t="str">
        <f t="shared" si="3"/>
        <v/>
      </c>
      <c r="M20" s="222"/>
    </row>
    <row r="21" spans="1:13" ht="12" customHeight="1" x14ac:dyDescent="0.2">
      <c r="A21" s="229" t="s">
        <v>234</v>
      </c>
      <c r="B21" s="229">
        <v>0</v>
      </c>
      <c r="C21" s="184"/>
      <c r="D21" s="214"/>
      <c r="E21" s="233"/>
      <c r="F21" s="231">
        <f t="shared" si="0"/>
        <v>0</v>
      </c>
      <c r="G21" s="229" t="str">
        <f t="shared" si="1"/>
        <v/>
      </c>
      <c r="H21" s="184"/>
      <c r="I21" s="214"/>
      <c r="J21" s="236"/>
      <c r="K21" s="232">
        <f t="shared" si="2"/>
        <v>0</v>
      </c>
      <c r="L21" s="229" t="str">
        <f t="shared" si="3"/>
        <v/>
      </c>
      <c r="M21" s="222"/>
    </row>
    <row r="22" spans="1:13" x14ac:dyDescent="0.2">
      <c r="A22" s="229" t="s">
        <v>235</v>
      </c>
      <c r="B22" s="229">
        <v>0</v>
      </c>
      <c r="D22" s="214"/>
      <c r="E22" s="233"/>
      <c r="F22" s="231">
        <f t="shared" si="0"/>
        <v>0</v>
      </c>
      <c r="G22" s="229" t="str">
        <f t="shared" si="1"/>
        <v/>
      </c>
      <c r="I22" s="214"/>
      <c r="J22" s="236"/>
      <c r="K22" s="232">
        <f t="shared" si="2"/>
        <v>0</v>
      </c>
      <c r="L22" s="229" t="str">
        <f t="shared" si="3"/>
        <v/>
      </c>
      <c r="M22" s="222"/>
    </row>
    <row r="23" spans="1:13" x14ac:dyDescent="0.2">
      <c r="A23" s="229" t="s">
        <v>236</v>
      </c>
      <c r="B23" s="229">
        <v>0</v>
      </c>
      <c r="D23" s="214"/>
      <c r="E23" s="233"/>
      <c r="F23" s="231">
        <f t="shared" si="0"/>
        <v>0</v>
      </c>
      <c r="G23" s="229" t="str">
        <f t="shared" si="1"/>
        <v/>
      </c>
      <c r="I23" s="214"/>
      <c r="J23" s="236"/>
      <c r="K23" s="232">
        <f t="shared" si="2"/>
        <v>0</v>
      </c>
      <c r="L23" s="229" t="str">
        <f t="shared" si="3"/>
        <v/>
      </c>
      <c r="M23" s="222"/>
    </row>
    <row r="24" spans="1:13" x14ac:dyDescent="0.2">
      <c r="A24" s="229" t="s">
        <v>237</v>
      </c>
      <c r="B24" s="229">
        <v>0</v>
      </c>
      <c r="D24" s="214"/>
      <c r="E24" s="236"/>
      <c r="F24" s="231">
        <f t="shared" si="0"/>
        <v>0</v>
      </c>
      <c r="G24" s="229" t="str">
        <f t="shared" si="1"/>
        <v/>
      </c>
      <c r="I24" s="214"/>
      <c r="J24" s="236"/>
      <c r="K24" s="232">
        <f t="shared" si="2"/>
        <v>0</v>
      </c>
      <c r="L24" s="229" t="str">
        <f t="shared" si="3"/>
        <v/>
      </c>
      <c r="M24" s="222"/>
    </row>
    <row r="25" spans="1:13" x14ac:dyDescent="0.2">
      <c r="A25" s="229" t="s">
        <v>238</v>
      </c>
      <c r="B25" s="229">
        <v>0</v>
      </c>
      <c r="D25" s="214"/>
      <c r="E25" s="236"/>
      <c r="F25" s="231">
        <f t="shared" si="0"/>
        <v>0</v>
      </c>
      <c r="G25" s="229" t="str">
        <f t="shared" si="1"/>
        <v/>
      </c>
      <c r="I25" s="214"/>
      <c r="J25" s="236"/>
      <c r="K25" s="232">
        <f t="shared" si="2"/>
        <v>0</v>
      </c>
      <c r="L25" s="229" t="str">
        <f t="shared" si="3"/>
        <v/>
      </c>
      <c r="M25" s="222"/>
    </row>
    <row r="26" spans="1:13" ht="12" thickBot="1" x14ac:dyDescent="0.25">
      <c r="A26" s="229" t="s">
        <v>239</v>
      </c>
      <c r="B26" s="229">
        <v>0</v>
      </c>
      <c r="D26" s="214"/>
      <c r="E26" s="236"/>
      <c r="F26" s="231">
        <f t="shared" si="0"/>
        <v>0</v>
      </c>
      <c r="G26" s="229" t="str">
        <f t="shared" si="1"/>
        <v/>
      </c>
      <c r="I26" s="214"/>
      <c r="J26" s="236"/>
      <c r="K26" s="232">
        <f t="shared" si="2"/>
        <v>0</v>
      </c>
      <c r="L26" s="229" t="str">
        <f t="shared" si="3"/>
        <v/>
      </c>
      <c r="M26" s="223"/>
    </row>
    <row r="28" spans="1:13" ht="15.75" customHeight="1" outlineLevel="1" x14ac:dyDescent="0.2">
      <c r="A28" s="242" t="s">
        <v>142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</row>
    <row r="29" spans="1:13" ht="12" customHeight="1" outlineLevel="1" x14ac:dyDescent="0.2">
      <c r="A29" s="240"/>
      <c r="B29" s="240"/>
      <c r="C29" s="240"/>
      <c r="D29" s="240"/>
      <c r="E29" s="240"/>
      <c r="F29" s="240"/>
      <c r="G29" s="240"/>
      <c r="H29" s="240"/>
      <c r="I29" s="241"/>
      <c r="J29" s="241"/>
      <c r="K29" s="241"/>
      <c r="L29" s="241"/>
      <c r="M29" s="241"/>
    </row>
    <row r="30" spans="1:13" ht="12" customHeight="1" outlineLevel="1" x14ac:dyDescent="0.2">
      <c r="A30" s="240"/>
      <c r="B30" s="240"/>
      <c r="C30" s="240"/>
      <c r="D30" s="240"/>
      <c r="E30" s="240"/>
      <c r="F30" s="240"/>
      <c r="G30" s="240"/>
      <c r="H30" s="240"/>
      <c r="I30" s="241"/>
      <c r="J30" s="241"/>
      <c r="K30" s="241"/>
      <c r="L30" s="241"/>
      <c r="M30" s="241"/>
    </row>
    <row r="31" spans="1:13" ht="12" customHeight="1" outlineLevel="1" x14ac:dyDescent="0.2">
      <c r="A31" s="240"/>
      <c r="B31" s="240"/>
      <c r="C31" s="240"/>
      <c r="D31" s="240"/>
      <c r="E31" s="240"/>
      <c r="F31" s="240"/>
      <c r="G31" s="240"/>
      <c r="H31" s="240"/>
      <c r="I31" s="241"/>
      <c r="J31" s="241"/>
      <c r="K31" s="241"/>
      <c r="L31" s="241"/>
      <c r="M31" s="241"/>
    </row>
    <row r="32" spans="1:13" ht="12" customHeight="1" outlineLevel="1" x14ac:dyDescent="0.2">
      <c r="A32" s="240"/>
      <c r="B32" s="240"/>
      <c r="C32" s="240"/>
      <c r="D32" s="240"/>
      <c r="E32" s="240"/>
      <c r="F32" s="240"/>
      <c r="G32" s="240"/>
      <c r="H32" s="240"/>
      <c r="I32" s="241"/>
      <c r="J32" s="241"/>
      <c r="K32" s="241"/>
      <c r="L32" s="241"/>
      <c r="M32" s="241"/>
    </row>
    <row r="33" spans="1:13" s="160" customFormat="1" ht="12" customHeight="1" x14ac:dyDescent="0.2">
      <c r="A33" s="240"/>
      <c r="B33" s="240"/>
      <c r="C33" s="240"/>
      <c r="D33" s="240"/>
      <c r="E33" s="240"/>
      <c r="F33" s="240"/>
      <c r="G33" s="240"/>
      <c r="H33" s="240"/>
      <c r="I33" s="241"/>
      <c r="J33" s="241"/>
      <c r="K33" s="241"/>
      <c r="L33" s="241"/>
      <c r="M33" s="241"/>
    </row>
    <row r="34" spans="1:13" ht="12.75" customHeight="1" x14ac:dyDescent="0.2">
      <c r="A34" s="240"/>
      <c r="B34" s="240"/>
      <c r="C34" s="240"/>
      <c r="D34" s="240"/>
      <c r="E34" s="240"/>
      <c r="F34" s="240"/>
      <c r="G34" s="240"/>
      <c r="H34" s="240"/>
      <c r="I34" s="241"/>
      <c r="J34" s="241"/>
      <c r="K34" s="241"/>
      <c r="L34" s="241"/>
      <c r="M34" s="241"/>
    </row>
    <row r="35" spans="1:13" ht="12" customHeight="1" x14ac:dyDescent="0.2">
      <c r="A35" s="240"/>
      <c r="B35" s="240"/>
      <c r="C35" s="240"/>
      <c r="D35" s="240"/>
      <c r="E35" s="240"/>
      <c r="F35" s="240"/>
      <c r="G35" s="240"/>
      <c r="H35" s="240"/>
      <c r="I35" s="241"/>
      <c r="J35" s="241"/>
      <c r="K35" s="241"/>
      <c r="L35" s="241"/>
      <c r="M35" s="241"/>
    </row>
    <row r="36" spans="1:13" ht="12" customHeight="1" outlineLevel="1" x14ac:dyDescent="0.2">
      <c r="A36" s="240"/>
      <c r="B36" s="240"/>
      <c r="C36" s="240"/>
      <c r="D36" s="240"/>
      <c r="E36" s="240"/>
      <c r="F36" s="240"/>
      <c r="G36" s="240"/>
      <c r="H36" s="240"/>
      <c r="I36" s="241"/>
      <c r="J36" s="241"/>
      <c r="K36" s="241"/>
      <c r="L36" s="241"/>
      <c r="M36" s="241"/>
    </row>
  </sheetData>
  <sheetProtection selectLockedCells="1"/>
  <mergeCells count="14">
    <mergeCell ref="A28:M28"/>
    <mergeCell ref="D2:G2"/>
    <mergeCell ref="M2:M8"/>
    <mergeCell ref="A3:B3"/>
    <mergeCell ref="F3:G3"/>
    <mergeCell ref="K3:L3"/>
    <mergeCell ref="A35:M35"/>
    <mergeCell ref="A36:M36"/>
    <mergeCell ref="A29:M29"/>
    <mergeCell ref="A30:M30"/>
    <mergeCell ref="A31:M31"/>
    <mergeCell ref="A32:M32"/>
    <mergeCell ref="A33:M33"/>
    <mergeCell ref="A34:M34"/>
  </mergeCells>
  <conditionalFormatting sqref="C11:C21">
    <cfRule type="cellIs" dxfId="2" priority="3" stopIfTrue="1" operator="equal">
      <formula>0.0000000001</formula>
    </cfRule>
  </conditionalFormatting>
  <conditionalFormatting sqref="F10:F26">
    <cfRule type="cellIs" dxfId="1" priority="2" stopIfTrue="1" operator="equal">
      <formula>0.0000000001</formula>
    </cfRule>
  </conditionalFormatting>
  <conditionalFormatting sqref="K10:K26">
    <cfRule type="cellIs" dxfId="0" priority="1" stopIfTrue="1" operator="equal">
      <formula>0.0000000001</formula>
    </cfRule>
  </conditionalFormatting>
  <pageMargins left="0.9055118110236221" right="0.39370078740157483" top="0.59055118110236227" bottom="0.55118110236220474" header="0.15748031496062992" footer="0.31496062992125984"/>
  <pageSetup paperSize="9" scale="62" fitToHeight="0" orientation="portrait" horizontalDpi="4294967295" verticalDpi="4294967295" r:id="rId1"/>
  <headerFooter alignWithMargins="0">
    <oddFooter>&amp;L&amp;F &amp;A
Ausdruckdatum &amp;D&amp;CSenator für Kultur&amp;R&amp;P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Erfolgsdaten</vt:lpstr>
      <vt:lpstr>Bilanzdaten</vt:lpstr>
      <vt:lpstr>Investitionen</vt:lpstr>
      <vt:lpstr>Personaldaten</vt:lpstr>
      <vt:lpstr>Leistungsdaten</vt:lpstr>
      <vt:lpstr>Bilanzdaten!Druckbereich</vt:lpstr>
      <vt:lpstr>Investitionen!Druckbereich</vt:lpstr>
      <vt:lpstr>Leistungsdaten!Druckbereich</vt:lpstr>
      <vt:lpstr>Personaldaten!Druckbereich</vt:lpstr>
      <vt:lpstr>Bilanzdaten!Drucktitel</vt:lpstr>
      <vt:lpstr>Erfolgsdaten!Drucktitel</vt:lpstr>
      <vt:lpstr>Investitionen!Drucktitel</vt:lpstr>
      <vt:lpstr>Leistungsdaten!Drucktitel</vt:lpstr>
      <vt:lpstr>Personaldaten!Drucktitel</vt:lpstr>
    </vt:vector>
  </TitlesOfParts>
  <Company>SFF-BREMEN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Frahn</dc:creator>
  <cp:lastModifiedBy>Albrecht, Alexandra (Kultur)</cp:lastModifiedBy>
  <cp:lastPrinted>2019-06-18T08:40:21Z</cp:lastPrinted>
  <dcterms:created xsi:type="dcterms:W3CDTF">2006-06-16T07:06:42Z</dcterms:created>
  <dcterms:modified xsi:type="dcterms:W3CDTF">2020-03-24T14:19:08Z</dcterms:modified>
</cp:coreProperties>
</file>